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ktuální\12 KOTIŠ\MLÝN CHABAŘOVICE\VOJTA\EXPORT\"/>
    </mc:Choice>
  </mc:AlternateContent>
  <xr:revisionPtr revIDLastSave="0" documentId="8_{FC890D08-9AD3-4362-97E0-0B1C9AE91A56}" xr6:coauthVersionLast="43" xr6:coauthVersionMax="43" xr10:uidLastSave="{00000000-0000-0000-0000-000000000000}"/>
  <bookViews>
    <workbookView xWindow="-120" yWindow="-120" windowWidth="27990" windowHeight="164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149" i="12"/>
  <c r="AC149" i="12"/>
  <c r="AD149" i="12"/>
  <c r="G9" i="12"/>
  <c r="I9" i="12"/>
  <c r="K9" i="12"/>
  <c r="O9" i="12"/>
  <c r="Q9" i="12"/>
  <c r="U9" i="12"/>
  <c r="G13" i="12"/>
  <c r="I13" i="12"/>
  <c r="I8" i="12" s="1"/>
  <c r="K13" i="12"/>
  <c r="M13" i="12"/>
  <c r="O13" i="12"/>
  <c r="Q13" i="12"/>
  <c r="Q8" i="12" s="1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6" i="12"/>
  <c r="I26" i="12"/>
  <c r="K26" i="12"/>
  <c r="O26" i="12"/>
  <c r="Q26" i="12"/>
  <c r="U26" i="12"/>
  <c r="G27" i="12"/>
  <c r="I27" i="12"/>
  <c r="I25" i="12" s="1"/>
  <c r="K27" i="12"/>
  <c r="M27" i="12"/>
  <c r="O27" i="12"/>
  <c r="Q27" i="12"/>
  <c r="Q25" i="12" s="1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5" i="12"/>
  <c r="I35" i="12"/>
  <c r="K35" i="12"/>
  <c r="M35" i="12"/>
  <c r="O35" i="12"/>
  <c r="Q35" i="12"/>
  <c r="U35" i="12"/>
  <c r="G36" i="12"/>
  <c r="M36" i="12" s="1"/>
  <c r="I36" i="12"/>
  <c r="K36" i="12"/>
  <c r="K34" i="12" s="1"/>
  <c r="O36" i="12"/>
  <c r="O34" i="12" s="1"/>
  <c r="Q36" i="12"/>
  <c r="U36" i="12"/>
  <c r="U34" i="12" s="1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50" i="12"/>
  <c r="I50" i="12"/>
  <c r="K50" i="12"/>
  <c r="O50" i="12"/>
  <c r="Q50" i="12"/>
  <c r="U50" i="12"/>
  <c r="G51" i="12"/>
  <c r="I51" i="12"/>
  <c r="I49" i="12" s="1"/>
  <c r="K51" i="12"/>
  <c r="M51" i="12"/>
  <c r="O51" i="12"/>
  <c r="Q51" i="12"/>
  <c r="Q49" i="12" s="1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60" i="12"/>
  <c r="I60" i="12"/>
  <c r="K60" i="12"/>
  <c r="O60" i="12"/>
  <c r="Q60" i="12"/>
  <c r="U60" i="12"/>
  <c r="G61" i="12"/>
  <c r="I61" i="12"/>
  <c r="I59" i="12" s="1"/>
  <c r="K61" i="12"/>
  <c r="M61" i="12"/>
  <c r="O61" i="12"/>
  <c r="Q61" i="12"/>
  <c r="Q59" i="12" s="1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5" i="12"/>
  <c r="I95" i="12"/>
  <c r="K95" i="12"/>
  <c r="M95" i="12"/>
  <c r="O95" i="12"/>
  <c r="Q95" i="12"/>
  <c r="U95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I99" i="12"/>
  <c r="K99" i="12"/>
  <c r="M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I103" i="12"/>
  <c r="K103" i="12"/>
  <c r="M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I107" i="12"/>
  <c r="K107" i="12"/>
  <c r="M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I109" i="12"/>
  <c r="K109" i="12"/>
  <c r="M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I111" i="12"/>
  <c r="K111" i="12"/>
  <c r="M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I113" i="12"/>
  <c r="K113" i="12"/>
  <c r="M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115" i="12"/>
  <c r="K115" i="12"/>
  <c r="M115" i="12"/>
  <c r="O115" i="12"/>
  <c r="Q115" i="12"/>
  <c r="U115" i="12"/>
  <c r="G116" i="12"/>
  <c r="M116" i="12" s="1"/>
  <c r="I116" i="12"/>
  <c r="K116" i="12"/>
  <c r="O116" i="12"/>
  <c r="Q116" i="12"/>
  <c r="U116" i="12"/>
  <c r="G118" i="12"/>
  <c r="I118" i="12"/>
  <c r="K118" i="12"/>
  <c r="O118" i="12"/>
  <c r="Q118" i="12"/>
  <c r="U118" i="12"/>
  <c r="G119" i="12"/>
  <c r="I119" i="12"/>
  <c r="I117" i="12" s="1"/>
  <c r="K119" i="12"/>
  <c r="M119" i="12"/>
  <c r="O119" i="12"/>
  <c r="Q119" i="12"/>
  <c r="Q117" i="12" s="1"/>
  <c r="U119" i="12"/>
  <c r="G120" i="12"/>
  <c r="M120" i="12" s="1"/>
  <c r="I120" i="12"/>
  <c r="K120" i="12"/>
  <c r="O120" i="12"/>
  <c r="Q120" i="12"/>
  <c r="U120" i="12"/>
  <c r="G121" i="12"/>
  <c r="I121" i="12"/>
  <c r="K121" i="12"/>
  <c r="M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I123" i="12"/>
  <c r="K123" i="12"/>
  <c r="M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I125" i="12"/>
  <c r="K125" i="12"/>
  <c r="M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I127" i="12"/>
  <c r="K127" i="12"/>
  <c r="M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I129" i="12"/>
  <c r="K129" i="12"/>
  <c r="M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I131" i="12"/>
  <c r="K131" i="12"/>
  <c r="M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I133" i="12"/>
  <c r="K133" i="12"/>
  <c r="M133" i="12"/>
  <c r="O133" i="12"/>
  <c r="Q133" i="12"/>
  <c r="U133" i="12"/>
  <c r="G135" i="12"/>
  <c r="I135" i="12"/>
  <c r="K135" i="12"/>
  <c r="K134" i="12" s="1"/>
  <c r="M135" i="12"/>
  <c r="O135" i="12"/>
  <c r="Q135" i="12"/>
  <c r="Q134" i="12" s="1"/>
  <c r="U135" i="12"/>
  <c r="G136" i="12"/>
  <c r="G134" i="12" s="1"/>
  <c r="I136" i="12"/>
  <c r="K136" i="12"/>
  <c r="O136" i="12"/>
  <c r="O134" i="12" s="1"/>
  <c r="Q136" i="12"/>
  <c r="U136" i="12"/>
  <c r="U134" i="12" s="1"/>
  <c r="G137" i="12"/>
  <c r="I137" i="12"/>
  <c r="K137" i="12"/>
  <c r="M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I139" i="12"/>
  <c r="K139" i="12"/>
  <c r="M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I141" i="12"/>
  <c r="K141" i="12"/>
  <c r="M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I143" i="12"/>
  <c r="K143" i="12"/>
  <c r="M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I145" i="12"/>
  <c r="K145" i="12"/>
  <c r="M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M147" i="12"/>
  <c r="O147" i="12"/>
  <c r="Q147" i="12"/>
  <c r="U147" i="12"/>
  <c r="I20" i="1"/>
  <c r="I19" i="1"/>
  <c r="I18" i="1"/>
  <c r="I17" i="1"/>
  <c r="I16" i="1"/>
  <c r="I54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136" i="12"/>
  <c r="U117" i="12"/>
  <c r="O117" i="12"/>
  <c r="K59" i="12"/>
  <c r="G59" i="12"/>
  <c r="M60" i="12"/>
  <c r="M59" i="12" s="1"/>
  <c r="U49" i="12"/>
  <c r="O49" i="12"/>
  <c r="Q34" i="12"/>
  <c r="M34" i="12"/>
  <c r="I34" i="12"/>
  <c r="U25" i="12"/>
  <c r="O25" i="12"/>
  <c r="K8" i="12"/>
  <c r="G8" i="12"/>
  <c r="M9" i="12"/>
  <c r="M8" i="12" s="1"/>
  <c r="M134" i="12"/>
  <c r="I134" i="12"/>
  <c r="K117" i="12"/>
  <c r="G117" i="12"/>
  <c r="M118" i="12"/>
  <c r="M117" i="12" s="1"/>
  <c r="U59" i="12"/>
  <c r="O59" i="12"/>
  <c r="K49" i="12"/>
  <c r="G49" i="12"/>
  <c r="M50" i="12"/>
  <c r="M49" i="12" s="1"/>
  <c r="G34" i="12"/>
  <c r="K25" i="12"/>
  <c r="G25" i="12"/>
  <c r="M26" i="12"/>
  <c r="M25" i="12" s="1"/>
  <c r="U8" i="12"/>
  <c r="O8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<sst xmlns="http://schemas.openxmlformats.org/spreadsheetml/2006/main" count="700" uniqueCount="341">
  <si>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</si>
  <si>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</si>
  <si>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</si>
  <si>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</si>
  <si>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</si>
  <si>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</si>
  <si>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</si>
  <si>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</si>
  <si>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</si>
  <si>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</si>
  <si>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</si>
  <si>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</si>
  <si>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</si>
  <si>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</si>
  <si>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</si>
  <si>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</si>
  <si>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</si>
  <si>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</si>
  <si>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</si>
  <si>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</si>
  <si>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</si>
  <si>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</si>
  <si>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</si>
  <si>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</si>
  <si>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</si>
  <si>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</si>
  <si>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</si>
  <si>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</si>
  <si>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</si>
  <si>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</si>
  <si>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</si>
  <si>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</si>
  <si>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</si>
  <si>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</si>
  <si>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</si>
  <si>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</si>
  <si>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</si>
  <si>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</si>
  <si>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</si>
  <si>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</si>
  <si>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</si>
  <si>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</si>
  <si>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</si>
  <si>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Chabařovice</t>
  </si>
  <si>
    <t>Rozpočet:</t>
  </si>
  <si>
    <t>Misto</t>
  </si>
  <si>
    <t>Mlýn Chabařovice - vytápění</t>
  </si>
  <si>
    <t>Město Chabařovice</t>
  </si>
  <si>
    <t>Husovo náměstí 183</t>
  </si>
  <si>
    <t>40317</t>
  </si>
  <si>
    <t>00556912</t>
  </si>
  <si>
    <t>CZ00556912</t>
  </si>
  <si>
    <t>APIS Nový Bor spol. s r.o.</t>
  </si>
  <si>
    <t>Nábřežní 101</t>
  </si>
  <si>
    <t>Nový Bor-Arnultovice</t>
  </si>
  <si>
    <t>47301</t>
  </si>
  <si>
    <t>25019147</t>
  </si>
  <si>
    <t>Rozpočet</t>
  </si>
  <si>
    <t>Celkem za stavbu</t>
  </si>
  <si>
    <t>CZK</t>
  </si>
  <si>
    <t>Rekapitulace dílů</t>
  </si>
  <si>
    <t>Typ dílu</t>
  </si>
  <si>
    <t>713</t>
  </si>
  <si>
    <t>Izolace tepelné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</si>
  <si>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</si>
  <si>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</si>
  <si>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</si>
  <si>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</si>
  <si>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</si>
  <si>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</si>
  <si>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</si>
  <si>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</si>
  <si>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</si>
  <si>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</si>
  <si>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736</t>
  </si>
  <si>
    <t>Podlahove vytapeni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</si>
  <si>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</si>
  <si>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</si>
  <si>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</si>
  <si>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</si>
  <si>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</si>
  <si>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</si>
  <si>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</si>
  <si>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</si>
  <si>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</si>
  <si>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</si>
  <si>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</si>
  <si>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</si>
  <si>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</si>
  <si>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</si>
  <si>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</si>
  <si>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</si>
  <si>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</si>
  <si>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</si>
  <si>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</si>
  <si>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</si>
  <si>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</si>
  <si>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</si>
  <si>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</si>
  <si>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</si>
  <si>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</si>
  <si>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</si>
  <si>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</si>
  <si>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</si>
  <si>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</si>
  <si>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713461121R00</t>
  </si>
  <si>
    <t>Izolace potrubí-skružemi na tmel za stud., 1vrstvá</t>
  </si>
  <si>
    <t>m2</t>
  </si>
  <si>
    <t>POL1_0</t>
  </si>
  <si>
    <t>28/30:0,088*3,14*43</t>
  </si>
  <si>
    <t>VV</t>
  </si>
  <si>
    <t>35/40:0,115*3,14*74</t>
  </si>
  <si>
    <t>42/40:0,122*3,14*43</t>
  </si>
  <si>
    <t>631547114R</t>
  </si>
  <si>
    <t>Pouzdro potrubní izolační 28/30 mm, kamenná vlna s polepem Al fólií vyztuženou skleněnou mřížkou</t>
  </si>
  <si>
    <t>m</t>
  </si>
  <si>
    <t>POL3_0</t>
  </si>
  <si>
    <t>631547215R</t>
  </si>
  <si>
    <t>Pouzdro potrubní izolační 35/40 mm, kamenná vlna s polepem Al fólií vyztuženou skleněnou mřížkou</t>
  </si>
  <si>
    <t>631547216R</t>
  </si>
  <si>
    <t>Pouzdro potrubní izolační 42/40 mm, kamenná vlna s polepem Al fólií vyztuženou skleněnou mřížkou</t>
  </si>
  <si>
    <t>722181213RT5</t>
  </si>
  <si>
    <t>Izolace návleková tl. stěny 13 mm, vnitřní průměr 15 mm</t>
  </si>
  <si>
    <t>722181214RT5</t>
  </si>
  <si>
    <t>Izolace návleková tl. stěny 20 mm, vnitřní průměr 15 mm</t>
  </si>
  <si>
    <t>722181213RT6</t>
  </si>
  <si>
    <t>Izolace návleková tl. stěny 13 mm, vnitřní průměr 18 mm</t>
  </si>
  <si>
    <t>722181214RT6</t>
  </si>
  <si>
    <t>Izolace návleková tl. stěny 20 mm, vnitřní průměr 18 mm</t>
  </si>
  <si>
    <t>722181213RT7</t>
  </si>
  <si>
    <t>Izolace návleková tl. stěny 13 mm, vnitřní průměr 22 mm</t>
  </si>
  <si>
    <t>722181215RT7</t>
  </si>
  <si>
    <t>Izolace návleková tl. stěny 25 mm, vnitřní průměr 22 mm</t>
  </si>
  <si>
    <t>722181213RT9</t>
  </si>
  <si>
    <t>Izolace návleková tl. stěny 13 mm, vnitřní průměr 28 mm</t>
  </si>
  <si>
    <t>722181213RU2</t>
  </si>
  <si>
    <t>Izolace návleková tl. stěny 13 mm, vnitřní průměr 35 mm</t>
  </si>
  <si>
    <t>998713102R00</t>
  </si>
  <si>
    <t>Přesun hmot pro izolace tepelné, výšky do 12 m</t>
  </si>
  <si>
    <t>t</t>
  </si>
  <si>
    <t>731249211R00</t>
  </si>
  <si>
    <t>Montáž rychlovyhřívacích agregátů bez TUV</t>
  </si>
  <si>
    <t>soubor</t>
  </si>
  <si>
    <t>731spc</t>
  </si>
  <si>
    <t>Závěs.kond.kotel 1,8-35 kW,poj.vent.3 bar, nerez.vým.,exp.10 l,oběh.čerp.</t>
  </si>
  <si>
    <t>kus</t>
  </si>
  <si>
    <t>731412211R00</t>
  </si>
  <si>
    <t>Odkouř. koax.svislé 80/125 PP dl.1,5m vč.stř.nást.</t>
  </si>
  <si>
    <t>sada</t>
  </si>
  <si>
    <t>731412243R00</t>
  </si>
  <si>
    <t>Adaptér spalinový 80/125 mm PP</t>
  </si>
  <si>
    <t>731412252R00</t>
  </si>
  <si>
    <t>Kus prodlužovací odkouření 80/125 mm PP dl. 1,0 m</t>
  </si>
  <si>
    <t>731412261R00</t>
  </si>
  <si>
    <t>Kolena 2x45° 80/125 mm PP</t>
  </si>
  <si>
    <t>731412269R00</t>
  </si>
  <si>
    <t>Otvor revizní 80/125 mm PP</t>
  </si>
  <si>
    <t>998731102R00</t>
  </si>
  <si>
    <t>Přesun hmot pro kotelny, výšky do 12 m</t>
  </si>
  <si>
    <t>732119192R00</t>
  </si>
  <si>
    <t>Montáž těles rozdělovačů a sběračů DN 125 dl 1m</t>
  </si>
  <si>
    <t>732119292R00</t>
  </si>
  <si>
    <t>Mont přípl. za dalšího 0,5 m tělesa rozděl.,DN 125</t>
  </si>
  <si>
    <t>732spc</t>
  </si>
  <si>
    <t>RS KOMBI rozdělovač, MODUL 100, PN 6, Tmax=105°C, l=1410 mm</t>
  </si>
  <si>
    <t>sou</t>
  </si>
  <si>
    <t>732199100RM1</t>
  </si>
  <si>
    <t>Montáž orientačního štítku, včetně dodávky štítku</t>
  </si>
  <si>
    <t>732219335R00</t>
  </si>
  <si>
    <t>Montáž ohříváků vody stojat.PN 2,5/0,6,do 1000 l</t>
  </si>
  <si>
    <t>vysoce výk.zás.ohřívač TV 300 l,600x1797mm, smalt., 2,6 m2,příruba pro el.patronu</t>
  </si>
  <si>
    <t>732339105R00</t>
  </si>
  <si>
    <t>Montáž nádoby expanzní tlakové 80 l</t>
  </si>
  <si>
    <t>Exp. nádoba s membr., 50 l, PN6, připoj. 3/4", vč. servis. uzávěru 3/4"</t>
  </si>
  <si>
    <t>732349102R00</t>
  </si>
  <si>
    <t>Montáž anuloidu II - průtok 8 m3/hod</t>
  </si>
  <si>
    <t>732-spc</t>
  </si>
  <si>
    <t>HVDT, 4x6/4", 140 kW, autom.odvz.ventil, vypoušť.kohout, tep. izolace</t>
  </si>
  <si>
    <t>732429111R00</t>
  </si>
  <si>
    <t>Montáž čerpadel oběhových spirálních, DN 25</t>
  </si>
  <si>
    <t>Čerp.DN25, 3,4 m3/h při 10 kPa, max.60 kPa,el.říz., PN10; EEI&lt;0,23; P=0,04 kW; U=230V; I=0,4A</t>
  </si>
  <si>
    <t>Čerp.DN25, 6,2 m3/h při 20 kPa, max.40 kPa,el.říz., PN10; EEI&lt;0,20; P=0,10 kW; U=230V; I=0,75A</t>
  </si>
  <si>
    <t>998732102R00</t>
  </si>
  <si>
    <t>Přesun hmot pro strojovny, výšky do 12 m</t>
  </si>
  <si>
    <t>733163102R00</t>
  </si>
  <si>
    <t>Potrubí z měděných trubek D 15 x 1,0 mm</t>
  </si>
  <si>
    <t>733163103R00</t>
  </si>
  <si>
    <t>Potrubí z měděných trubek D 18 x 1,0 mm</t>
  </si>
  <si>
    <t>733163104R00</t>
  </si>
  <si>
    <t>Potrubí z měděných trubek D 22 x 1,0 mm</t>
  </si>
  <si>
    <t>733163105R00</t>
  </si>
  <si>
    <t>Potrubí z měděných trubek D 28 x 1,0 mm</t>
  </si>
  <si>
    <t>733163106R00</t>
  </si>
  <si>
    <t>Potrubí z měděných trubek D 35 x 1,5 mm</t>
  </si>
  <si>
    <t>733163107R00</t>
  </si>
  <si>
    <t>Potrubí z měděných trubek D 42 x 1,5 mm</t>
  </si>
  <si>
    <t>733190106R00</t>
  </si>
  <si>
    <t>Tlaková zkouška potrubí  DN 32</t>
  </si>
  <si>
    <t>733190107R00</t>
  </si>
  <si>
    <t>Tlaková zkouška potrubí  DN 40</t>
  </si>
  <si>
    <t>998733103R00</t>
  </si>
  <si>
    <t>Přesun hmot pro rozvody potrubí, výšky do 24 m</t>
  </si>
  <si>
    <t>734209113R00</t>
  </si>
  <si>
    <t>Montáž armatur závitových,se 2závity, G 1/2</t>
  </si>
  <si>
    <t>734spc</t>
  </si>
  <si>
    <t>Autom.doplň.otop.vody, vestav.oddělovač, tlak.senzor, omezovač doby doplňování, 1/2"</t>
  </si>
  <si>
    <t>Filtr pro změkčení doplňované vody; 1 patrona, 1/2"</t>
  </si>
  <si>
    <t>Patrona pro změkčovací filtr</t>
  </si>
  <si>
    <t>Vodoměr pro měření objemu doplňované vody, 1/2"</t>
  </si>
  <si>
    <t>Dvoucestný vyvažovací ventil DN15 (kvs 2,52 m3/h), s měřícími vsuvkami a vypouštěním</t>
  </si>
  <si>
    <t>Zón.term.ventil přímý, bez přednast., DN15, kvs=2,0 m3/hod</t>
  </si>
  <si>
    <t>Elektrotermický pohon 230V</t>
  </si>
  <si>
    <t>734209114R00</t>
  </si>
  <si>
    <t>Montáž armatur závitových,se 2závity, G 3/4</t>
  </si>
  <si>
    <t>Dvoucestný vyvažovací ventil DN20 (kvs 5,70 m3/h), s měřícími vsuvkami a vypouštěním</t>
  </si>
  <si>
    <t>734209115R00</t>
  </si>
  <si>
    <t>Montáž armatur závitových,se 2závity, G 1</t>
  </si>
  <si>
    <t>Zón.term.ventil přímý, bez přednast., DN25, kvs=5,7 m3/hod</t>
  </si>
  <si>
    <t>Dvoucestný vyvažovací ventil DN25 (kvs 8,70 m3/h), s měřícími vsuvkami a vypouštěním</t>
  </si>
  <si>
    <t>734209116R00</t>
  </si>
  <si>
    <t>Montáž armatur závitových,se 2závity, G 5/4</t>
  </si>
  <si>
    <t>závitový pryžový kompenzátor 5/4"</t>
  </si>
  <si>
    <t>Zón.term.ventil přímý, bez přednast., DN32, kvs=5,7 m3/hod</t>
  </si>
  <si>
    <t>734209117R00</t>
  </si>
  <si>
    <t>Montáž armatur závitových,se 2závity, G 6/4</t>
  </si>
  <si>
    <t>závitový pryžový kompenzátor 6/4"</t>
  </si>
  <si>
    <t>Magnet.odlučovač nečistot, 6/4"</t>
  </si>
  <si>
    <t>Odlučovač mikrobublin, 6/4"</t>
  </si>
  <si>
    <t>734209123R00</t>
  </si>
  <si>
    <t>Montáž armatur závitových,se 3závity, G 1/2</t>
  </si>
  <si>
    <t>Trojcest.klapka DN15, závit., hodnota kvs 2,5 m3/h, pohon min. 3 Nm</t>
  </si>
  <si>
    <t>Pohon rotačních ventilů; napájení 230V, tříbodové ovládání; moment 6 Nm, 120 s</t>
  </si>
  <si>
    <t>734209125R00</t>
  </si>
  <si>
    <t>Montáž armatur závitových,se 3závity, G 1</t>
  </si>
  <si>
    <t>Trojcest.klapka DN25, závit., hodnota kvs 10 m3/h, pohon min. 3 Nm</t>
  </si>
  <si>
    <t>734215133R00</t>
  </si>
  <si>
    <t>Ventil odvzdušňovací automat. DN 15, doplnit dle potřeby</t>
  </si>
  <si>
    <t>734235121R00</t>
  </si>
  <si>
    <t>Kohout kulový,2xvnitřní záv. DN 15</t>
  </si>
  <si>
    <t>734235122R00</t>
  </si>
  <si>
    <t>Kohout kulový,2xvnitřní záv. DN 20</t>
  </si>
  <si>
    <t>734235124R00</t>
  </si>
  <si>
    <t>Kohout kulový,2xvnitřní záv. DN 32</t>
  </si>
  <si>
    <t>734235125R00</t>
  </si>
  <si>
    <t>Kohout kulový,2xvnitřní záv. DN 40</t>
  </si>
  <si>
    <t>734235132R00</t>
  </si>
  <si>
    <t>Kohout kulový s vypouštěním, DN 20</t>
  </si>
  <si>
    <t>734235133R00</t>
  </si>
  <si>
    <t>Kohout kulový s vypouštěním, DN 25</t>
  </si>
  <si>
    <t>734235134R00</t>
  </si>
  <si>
    <t>Kohout kulový s vypouštěním, DN 32</t>
  </si>
  <si>
    <t>734235135R00</t>
  </si>
  <si>
    <t>Kohout kulový s vypouštěním, DN 40</t>
  </si>
  <si>
    <t>734243123R00</t>
  </si>
  <si>
    <t>Ventil zpětný EURA, kvs=10,4 m3/hod, DN 25</t>
  </si>
  <si>
    <t>734243124R00</t>
  </si>
  <si>
    <t>Ventil zpětný EURA, kvs=21,0 m3/hod, DN 32</t>
  </si>
  <si>
    <t>734243125R00</t>
  </si>
  <si>
    <t>Ventil zpětný EURA, kvs=25,0 m3/hod, DN 40</t>
  </si>
  <si>
    <t>734263211R00</t>
  </si>
  <si>
    <t>Šroubení regulační dvoutrub.rohové, 1/2", kvs=0,955 m3/hod</t>
  </si>
  <si>
    <t>734263221R00</t>
  </si>
  <si>
    <t>Šroubení regulační dvoutrub. přímé, 1/2", kvs=0,955 m3/hod</t>
  </si>
  <si>
    <t>55137306.AR</t>
  </si>
  <si>
    <t>Hlavice ot. těles termostatická</t>
  </si>
  <si>
    <t>Hlavice ot. těles ruční</t>
  </si>
  <si>
    <t>734293513R00</t>
  </si>
  <si>
    <t>Kohout kul.se zpětnou kl. BALLSTOP DN 25</t>
  </si>
  <si>
    <t>734295214R00</t>
  </si>
  <si>
    <t>Filtr, vnitřní-vnitřní z., kvs=15,0 m3/hod, DN 32</t>
  </si>
  <si>
    <t>734295215R00</t>
  </si>
  <si>
    <t>Filtr, vnitřní-vnitřní z., kvs=20,0 m3/hod, DN 40</t>
  </si>
  <si>
    <t>734295321R00</t>
  </si>
  <si>
    <t>Kohout kul.vypouštěcí, komplet, DN 15, doplnit dle potřeby</t>
  </si>
  <si>
    <t>734411141R00</t>
  </si>
  <si>
    <t>Teploměr dvoukovový DTR,pevný stonek 60 mm</t>
  </si>
  <si>
    <t>734421150R00</t>
  </si>
  <si>
    <t>Tlakoměr deformační 0-10 MPa č. 53312, D 100</t>
  </si>
  <si>
    <t>998734103R00</t>
  </si>
  <si>
    <t>Přesun hmot pro armatury, výšky do 24 m</t>
  </si>
  <si>
    <t>735157243R00</t>
  </si>
  <si>
    <t>Otopná těl.panel. Ventil Kompakt 11  500/ 700</t>
  </si>
  <si>
    <t>735157246R00</t>
  </si>
  <si>
    <t>Otopná těl.panel. Ventil Kompakt 11  500/1000</t>
  </si>
  <si>
    <t>735157260R00</t>
  </si>
  <si>
    <t>Otopná těl.panel. Ventil Kompakt 11  600/ 400</t>
  </si>
  <si>
    <t>735157542R00</t>
  </si>
  <si>
    <t>Otopná těl.panel. Ventil Kompakt 21  500/ 600</t>
  </si>
  <si>
    <t>735157544R00</t>
  </si>
  <si>
    <t>Otopná těl.panel. Ventil Kompakt 21  500/ 800</t>
  </si>
  <si>
    <t>735157545R00</t>
  </si>
  <si>
    <t>Otopná těl.panel. Ventil Kompakt 21  500/ 900</t>
  </si>
  <si>
    <t>735157641R00</t>
  </si>
  <si>
    <t>Otopná těl.panel. Ventil Kompakt 22  500/ 500</t>
  </si>
  <si>
    <t>735157645R00</t>
  </si>
  <si>
    <t>Otopná těl.panel. Ventil Kompakt 22  500/ 900</t>
  </si>
  <si>
    <t>735157646R00</t>
  </si>
  <si>
    <t>Otopná těl.panel. Ventil Kompakt 22  500/1000</t>
  </si>
  <si>
    <t>735157647R00</t>
  </si>
  <si>
    <t>Otopná těl.panel. Ventil Kompakt 22  500/1100</t>
  </si>
  <si>
    <t>735157648R00</t>
  </si>
  <si>
    <t>Otopná těl.panel. Ventil Kompakt 22  500/1200</t>
  </si>
  <si>
    <t>735157649R00</t>
  </si>
  <si>
    <t>Otopná těl.panel. Ventil Kompakt 22  500/1400</t>
  </si>
  <si>
    <t>735157269R00</t>
  </si>
  <si>
    <t>Otopná těl.panel. Ventil Kompakt 11  600/1400</t>
  </si>
  <si>
    <t>735158210R00</t>
  </si>
  <si>
    <t>Tlakové zkoušky panelových těles 1řadých</t>
  </si>
  <si>
    <t>735158220R00</t>
  </si>
  <si>
    <t>Tlakové zkoušky panelových těles 2řadých</t>
  </si>
  <si>
    <t>998735102R00</t>
  </si>
  <si>
    <t>Přesun hmot pro otopná tělesa, výšky do 12 m</t>
  </si>
  <si>
    <t>736312132R00</t>
  </si>
  <si>
    <t>Systémová izolační deska s tep.izol.30 mm, výška 55 mm, rozteč 50 mm, trubky 16-18 mm</t>
  </si>
  <si>
    <t>736313116RT1</t>
  </si>
  <si>
    <t>Potrubí ALPEX-DUO, D 18 x 2 mm, do desky, rozteč 50 mm</t>
  </si>
  <si>
    <t>736313116RT3</t>
  </si>
  <si>
    <t>Potrubí ALPEX-DUO, D 18 x 2 mm, do desky, rozteč 100 mm</t>
  </si>
  <si>
    <t>736313116RT5</t>
  </si>
  <si>
    <t>Potrubí ALPEX-DUO, D 18 x 2 mm, do desky, rozteč 150 mm</t>
  </si>
  <si>
    <t>736313116RT7</t>
  </si>
  <si>
    <t>Potrubí ALPEX-DUO, D 18 x 2 mm, do desky, rozteč 200 mm</t>
  </si>
  <si>
    <t>736313116RT9</t>
  </si>
  <si>
    <t>Potrubí ALPEX-DUO, D 18 x 2 mm, do desky, rozteč 250 mm</t>
  </si>
  <si>
    <t>736313116RU2</t>
  </si>
  <si>
    <t>Potrubí ALPEX-DUO, D 18 x 2 mm, do desky, rozteč 300 mm</t>
  </si>
  <si>
    <t>Potrubí ALPEX-DUO, D 18 x 2 mm, do desky, rozteč 350 mm</t>
  </si>
  <si>
    <t>736313912R00</t>
  </si>
  <si>
    <t>Ochranná trubka PE, D 16-20 mm</t>
  </si>
  <si>
    <t>736spc</t>
  </si>
  <si>
    <t>Obvodový dilatační pás samolepicí</t>
  </si>
  <si>
    <t>736316344R00</t>
  </si>
  <si>
    <t>Sestava roz./sběr.553 VP, 5 cest.vč.skříně, na omítku</t>
  </si>
  <si>
    <t>736316913R00</t>
  </si>
  <si>
    <t>Šroubení svěrné na ALPEX 18 x 2 mm</t>
  </si>
  <si>
    <t>998736102R00</t>
  </si>
  <si>
    <t>Přesun hmot pro podlahové vytápění, výšky do 12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</si>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</sst>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51</v>
      </c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SUMIF(F47:F53,A16,I47:I53)+SUMIF(F47:F53,"PSU",I47:I53)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SUMIF(F47:F53,A17,I47:I53)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SUMIF(F47:F53,A18,I47:I53)</f>
        <v>0</v>
      </c>
      <c r="J18" s="93"/>
    </row>
    <row r="19" spans="1:10" ht="23.25" customHeight="1" x14ac:dyDescent="0.2">
      <c r="A19" s="193" t="s">
        <v>76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SUMIF(F47:F53,A19,I47:I53)</f>
        <v>0</v>
      </c>
      <c r="J19" s="93"/>
    </row>
    <row r="20" spans="1:10" ht="23.25" customHeight="1" x14ac:dyDescent="0.2">
      <c r="A20" s="193" t="s">
        <v>77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SUMIF(F47:F53,A20,I47:I53)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43627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57</v>
      </c>
      <c r="C39" s="138" t="s">
        <v>46</v>
      </c>
      <c r="D39" s="139"/>
      <c r="E39" s="139"/>
      <c r="F39" s="147">
        <f>'Rozpočet Pol'!AC149</f>
        <v>0</v>
      </c>
      <c r="G39" s="148">
        <f>'Rozpočet Pol'!AD149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60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61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62</v>
      </c>
      <c r="C47" s="175" t="s">
        <v>63</v>
      </c>
      <c r="D47" s="176"/>
      <c r="E47" s="176"/>
      <c r="F47" s="180" t="s">
        <v>24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64</v>
      </c>
      <c r="C48" s="165" t="s">
        <v>65</v>
      </c>
      <c r="D48" s="167"/>
      <c r="E48" s="167"/>
      <c r="F48" s="183" t="s">
        <v>24</v>
      </c>
      <c r="G48" s="184"/>
      <c r="H48" s="184"/>
      <c r="I48" s="185">
        <f>'Rozpočet Pol'!G25</f>
        <v>0</v>
      </c>
      <c r="J48" s="185"/>
    </row>
    <row r="49" spans="1:10" ht="25.5" customHeight="1" x14ac:dyDescent="0.2">
      <c r="A49" s="163"/>
      <c r="B49" s="166" t="s">
        <v>66</v>
      </c>
      <c r="C49" s="165" t="s">
        <v>67</v>
      </c>
      <c r="D49" s="167"/>
      <c r="E49" s="167"/>
      <c r="F49" s="183" t="s">
        <v>24</v>
      </c>
      <c r="G49" s="184"/>
      <c r="H49" s="184"/>
      <c r="I49" s="185">
        <f>'Rozpočet Pol'!G34</f>
        <v>0</v>
      </c>
      <c r="J49" s="185"/>
    </row>
    <row r="50" spans="1:10" ht="25.5" customHeight="1" x14ac:dyDescent="0.2">
      <c r="A50" s="163"/>
      <c r="B50" s="166" t="s">
        <v>68</v>
      </c>
      <c r="C50" s="165" t="s">
        <v>69</v>
      </c>
      <c r="D50" s="167"/>
      <c r="E50" s="167"/>
      <c r="F50" s="183" t="s">
        <v>24</v>
      </c>
      <c r="G50" s="184"/>
      <c r="H50" s="184"/>
      <c r="I50" s="185">
        <f>'Rozpočet Pol'!G49</f>
        <v>0</v>
      </c>
      <c r="J50" s="185"/>
    </row>
    <row r="51" spans="1:10" ht="25.5" customHeight="1" x14ac:dyDescent="0.2">
      <c r="A51" s="163"/>
      <c r="B51" s="166" t="s">
        <v>70</v>
      </c>
      <c r="C51" s="165" t="s">
        <v>71</v>
      </c>
      <c r="D51" s="167"/>
      <c r="E51" s="167"/>
      <c r="F51" s="183" t="s">
        <v>24</v>
      </c>
      <c r="G51" s="184"/>
      <c r="H51" s="184"/>
      <c r="I51" s="185">
        <f>'Rozpočet Pol'!G59</f>
        <v>0</v>
      </c>
      <c r="J51" s="185"/>
    </row>
    <row r="52" spans="1:10" ht="25.5" customHeight="1" x14ac:dyDescent="0.2">
      <c r="A52" s="163"/>
      <c r="B52" s="166" t="s">
        <v>72</v>
      </c>
      <c r="C52" s="165" t="s">
        <v>73</v>
      </c>
      <c r="D52" s="167"/>
      <c r="E52" s="167"/>
      <c r="F52" s="183" t="s">
        <v>24</v>
      </c>
      <c r="G52" s="184"/>
      <c r="H52" s="184"/>
      <c r="I52" s="185">
        <f>'Rozpočet Pol'!G117</f>
        <v>0</v>
      </c>
      <c r="J52" s="185"/>
    </row>
    <row r="53" spans="1:10" ht="25.5" customHeight="1" x14ac:dyDescent="0.2">
      <c r="A53" s="163"/>
      <c r="B53" s="177" t="s">
        <v>74</v>
      </c>
      <c r="C53" s="178" t="s">
        <v>75</v>
      </c>
      <c r="D53" s="179"/>
      <c r="E53" s="179"/>
      <c r="F53" s="186" t="s">
        <v>24</v>
      </c>
      <c r="G53" s="187"/>
      <c r="H53" s="187"/>
      <c r="I53" s="188">
        <f>'Rozpočet Pol'!G134</f>
        <v>0</v>
      </c>
      <c r="J53" s="188"/>
    </row>
    <row r="54" spans="1:10" ht="25.5" customHeight="1" x14ac:dyDescent="0.2">
      <c r="A54" s="164"/>
      <c r="B54" s="170" t="s">
        <v>1</v>
      </c>
      <c r="C54" s="170"/>
      <c r="D54" s="171"/>
      <c r="E54" s="171"/>
      <c r="F54" s="189"/>
      <c r="G54" s="190"/>
      <c r="H54" s="190"/>
      <c r="I54" s="191">
        <f>SUM(I47:I53)</f>
        <v>0</v>
      </c>
      <c r="J54" s="191"/>
    </row>
    <row r="55" spans="1:10" x14ac:dyDescent="0.2">
      <c r="F55" s="192"/>
      <c r="G55" s="130"/>
      <c r="H55" s="192"/>
      <c r="I55" s="130"/>
      <c r="J55" s="130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79</v>
      </c>
    </row>
    <row r="2" spans="1:60" ht="24.95" customHeight="1" x14ac:dyDescent="0.2">
      <c r="A2" s="202" t="s">
        <v>78</v>
      </c>
      <c r="B2" s="196"/>
      <c r="C2" s="197" t="s">
        <v>46</v>
      </c>
      <c r="D2" s="198"/>
      <c r="E2" s="198"/>
      <c r="F2" s="198"/>
      <c r="G2" s="204"/>
      <c r="AE2" t="s">
        <v>80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81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82</v>
      </c>
    </row>
    <row r="5" spans="1:60" hidden="1" x14ac:dyDescent="0.2">
      <c r="A5" s="206" t="s">
        <v>83</v>
      </c>
      <c r="B5" s="207"/>
      <c r="C5" s="208"/>
      <c r="D5" s="209"/>
      <c r="E5" s="209"/>
      <c r="F5" s="209"/>
      <c r="G5" s="210"/>
      <c r="AE5" t="s">
        <v>84</v>
      </c>
    </row>
    <row r="7" spans="1:60" ht="38.25" x14ac:dyDescent="0.2">
      <c r="A7" s="215" t="s">
        <v>85</v>
      </c>
      <c r="B7" s="216" t="s">
        <v>86</v>
      </c>
      <c r="C7" s="216" t="s">
        <v>87</v>
      </c>
      <c r="D7" s="215" t="s">
        <v>88</v>
      </c>
      <c r="E7" s="215" t="s">
        <v>89</v>
      </c>
      <c r="F7" s="211" t="s">
        <v>90</v>
      </c>
      <c r="G7" s="234" t="s">
        <v>28</v>
      </c>
      <c r="H7" s="235" t="s">
        <v>29</v>
      </c>
      <c r="I7" s="235" t="s">
        <v>91</v>
      </c>
      <c r="J7" s="235" t="s">
        <v>30</v>
      </c>
      <c r="K7" s="235" t="s">
        <v>92</v>
      </c>
      <c r="L7" s="235" t="s">
        <v>93</v>
      </c>
      <c r="M7" s="235" t="s">
        <v>94</v>
      </c>
      <c r="N7" s="235" t="s">
        <v>95</v>
      </c>
      <c r="O7" s="235" t="s">
        <v>96</v>
      </c>
      <c r="P7" s="235" t="s">
        <v>97</v>
      </c>
      <c r="Q7" s="235" t="s">
        <v>98</v>
      </c>
      <c r="R7" s="235" t="s">
        <v>99</v>
      </c>
      <c r="S7" s="235" t="s">
        <v>100</v>
      </c>
      <c r="T7" s="235" t="s">
        <v>101</v>
      </c>
      <c r="U7" s="218" t="s">
        <v>102</v>
      </c>
    </row>
    <row r="8" spans="1:60" x14ac:dyDescent="0.2">
      <c r="A8" s="236" t="s">
        <v>103</v>
      </c>
      <c r="B8" s="237" t="s">
        <v>62</v>
      </c>
      <c r="C8" s="238" t="s">
        <v>63</v>
      </c>
      <c r="D8" s="239"/>
      <c r="E8" s="240"/>
      <c r="F8" s="241"/>
      <c r="G8" s="241">
        <f>SUMIF(AE9:AE24,"&lt;&gt;NOR",G9:G24)</f>
        <v>0</v>
      </c>
      <c r="H8" s="241"/>
      <c r="I8" s="241">
        <f>SUM(I9:I24)</f>
        <v>0</v>
      </c>
      <c r="J8" s="241"/>
      <c r="K8" s="241">
        <f>SUM(K9:K24)</f>
        <v>0</v>
      </c>
      <c r="L8" s="241"/>
      <c r="M8" s="241">
        <f>SUM(M9:M24)</f>
        <v>0</v>
      </c>
      <c r="N8" s="217"/>
      <c r="O8" s="217">
        <f>SUM(O9:O24)</f>
        <v>0.21498000000000003</v>
      </c>
      <c r="P8" s="217"/>
      <c r="Q8" s="217">
        <f>SUM(Q9:Q24)</f>
        <v>0</v>
      </c>
      <c r="R8" s="217"/>
      <c r="S8" s="217"/>
      <c r="T8" s="236"/>
      <c r="U8" s="217">
        <f>SUM(U9:U24)</f>
        <v>56.88</v>
      </c>
      <c r="AE8" t="s">
        <v>104</v>
      </c>
    </row>
    <row r="9" spans="1:60" outlineLevel="1" x14ac:dyDescent="0.2">
      <c r="A9" s="213">
        <v>1</v>
      </c>
      <c r="B9" s="219" t="s">
        <v>105</v>
      </c>
      <c r="C9" s="264" t="s">
        <v>106</v>
      </c>
      <c r="D9" s="221" t="s">
        <v>107</v>
      </c>
      <c r="E9" s="228">
        <v>55.075600000000001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2.0500000000000002E-3</v>
      </c>
      <c r="O9" s="222">
        <f>ROUND(E9*N9,5)</f>
        <v>0.1129</v>
      </c>
      <c r="P9" s="222">
        <v>0</v>
      </c>
      <c r="Q9" s="222">
        <f>ROUND(E9*P9,5)</f>
        <v>0</v>
      </c>
      <c r="R9" s="222"/>
      <c r="S9" s="222"/>
      <c r="T9" s="223">
        <v>0.60699999999999998</v>
      </c>
      <c r="U9" s="222">
        <f>ROUND(E9*T9,2)</f>
        <v>33.43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108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5" t="s">
        <v>109</v>
      </c>
      <c r="D10" s="224"/>
      <c r="E10" s="229">
        <v>11.8818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110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19"/>
      <c r="C11" s="265" t="s">
        <v>111</v>
      </c>
      <c r="D11" s="224"/>
      <c r="E11" s="229">
        <v>26.721399999999999</v>
      </c>
      <c r="F11" s="232"/>
      <c r="G11" s="232"/>
      <c r="H11" s="232"/>
      <c r="I11" s="232"/>
      <c r="J11" s="232"/>
      <c r="K11" s="232"/>
      <c r="L11" s="232"/>
      <c r="M11" s="232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110</v>
      </c>
      <c r="AF11" s="212">
        <v>0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19"/>
      <c r="C12" s="265" t="s">
        <v>112</v>
      </c>
      <c r="D12" s="224"/>
      <c r="E12" s="229">
        <v>16.4724</v>
      </c>
      <c r="F12" s="232"/>
      <c r="G12" s="232"/>
      <c r="H12" s="232"/>
      <c r="I12" s="232"/>
      <c r="J12" s="232"/>
      <c r="K12" s="232"/>
      <c r="L12" s="232"/>
      <c r="M12" s="232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110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2</v>
      </c>
      <c r="B13" s="219" t="s">
        <v>113</v>
      </c>
      <c r="C13" s="264" t="s">
        <v>114</v>
      </c>
      <c r="D13" s="221" t="s">
        <v>115</v>
      </c>
      <c r="E13" s="228">
        <v>43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3.1E-4</v>
      </c>
      <c r="O13" s="222">
        <f>ROUND(E13*N13,5)</f>
        <v>1.333E-2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116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3</v>
      </c>
      <c r="B14" s="219" t="s">
        <v>117</v>
      </c>
      <c r="C14" s="264" t="s">
        <v>118</v>
      </c>
      <c r="D14" s="221" t="s">
        <v>115</v>
      </c>
      <c r="E14" s="228">
        <v>74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2">
        <v>6.7000000000000002E-4</v>
      </c>
      <c r="O14" s="222">
        <f>ROUND(E14*N14,5)</f>
        <v>4.9579999999999999E-2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116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4</v>
      </c>
      <c r="B15" s="219" t="s">
        <v>119</v>
      </c>
      <c r="C15" s="264" t="s">
        <v>120</v>
      </c>
      <c r="D15" s="221" t="s">
        <v>115</v>
      </c>
      <c r="E15" s="228">
        <v>43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7.3999999999999999E-4</v>
      </c>
      <c r="O15" s="222">
        <f>ROUND(E15*N15,5)</f>
        <v>3.1820000000000001E-2</v>
      </c>
      <c r="P15" s="222">
        <v>0</v>
      </c>
      <c r="Q15" s="222">
        <f>ROUND(E15*P15,5)</f>
        <v>0</v>
      </c>
      <c r="R15" s="222"/>
      <c r="S15" s="222"/>
      <c r="T15" s="223">
        <v>0</v>
      </c>
      <c r="U15" s="222">
        <f>ROUND(E15*T15,2)</f>
        <v>0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116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5</v>
      </c>
      <c r="B16" s="219" t="s">
        <v>121</v>
      </c>
      <c r="C16" s="264" t="s">
        <v>122</v>
      </c>
      <c r="D16" s="221" t="s">
        <v>115</v>
      </c>
      <c r="E16" s="228">
        <v>36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2">
        <v>2.0000000000000002E-5</v>
      </c>
      <c r="O16" s="222">
        <f>ROUND(E16*N16,5)</f>
        <v>7.2000000000000005E-4</v>
      </c>
      <c r="P16" s="222">
        <v>0</v>
      </c>
      <c r="Q16" s="222">
        <f>ROUND(E16*P16,5)</f>
        <v>0</v>
      </c>
      <c r="R16" s="222"/>
      <c r="S16" s="222"/>
      <c r="T16" s="223">
        <v>0.13500000000000001</v>
      </c>
      <c r="U16" s="222">
        <f>ROUND(E16*T16,2)</f>
        <v>4.8600000000000003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108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6</v>
      </c>
      <c r="B17" s="219" t="s">
        <v>123</v>
      </c>
      <c r="C17" s="264" t="s">
        <v>124</v>
      </c>
      <c r="D17" s="221" t="s">
        <v>115</v>
      </c>
      <c r="E17" s="228">
        <v>7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3.0000000000000001E-5</v>
      </c>
      <c r="O17" s="222">
        <f>ROUND(E17*N17,5)</f>
        <v>2.1000000000000001E-4</v>
      </c>
      <c r="P17" s="222">
        <v>0</v>
      </c>
      <c r="Q17" s="222">
        <f>ROUND(E17*P17,5)</f>
        <v>0</v>
      </c>
      <c r="R17" s="222"/>
      <c r="S17" s="222"/>
      <c r="T17" s="223">
        <v>0.13500000000000001</v>
      </c>
      <c r="U17" s="222">
        <f>ROUND(E17*T17,2)</f>
        <v>0.95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108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13">
        <v>7</v>
      </c>
      <c r="B18" s="219" t="s">
        <v>125</v>
      </c>
      <c r="C18" s="264" t="s">
        <v>126</v>
      </c>
      <c r="D18" s="221" t="s">
        <v>115</v>
      </c>
      <c r="E18" s="228">
        <v>36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2">
        <v>3.0000000000000001E-5</v>
      </c>
      <c r="O18" s="222">
        <f>ROUND(E18*N18,5)</f>
        <v>1.08E-3</v>
      </c>
      <c r="P18" s="222">
        <v>0</v>
      </c>
      <c r="Q18" s="222">
        <f>ROUND(E18*P18,5)</f>
        <v>0</v>
      </c>
      <c r="R18" s="222"/>
      <c r="S18" s="222"/>
      <c r="T18" s="223">
        <v>0.13500000000000001</v>
      </c>
      <c r="U18" s="222">
        <f>ROUND(E18*T18,2)</f>
        <v>4.8600000000000003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108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8</v>
      </c>
      <c r="B19" s="219" t="s">
        <v>127</v>
      </c>
      <c r="C19" s="264" t="s">
        <v>128</v>
      </c>
      <c r="D19" s="221" t="s">
        <v>115</v>
      </c>
      <c r="E19" s="228">
        <v>3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4.0000000000000003E-5</v>
      </c>
      <c r="O19" s="222">
        <f>ROUND(E19*N19,5)</f>
        <v>1.2E-4</v>
      </c>
      <c r="P19" s="222">
        <v>0</v>
      </c>
      <c r="Q19" s="222">
        <f>ROUND(E19*P19,5)</f>
        <v>0</v>
      </c>
      <c r="R19" s="222"/>
      <c r="S19" s="222"/>
      <c r="T19" s="223">
        <v>0.13500000000000001</v>
      </c>
      <c r="U19" s="222">
        <f>ROUND(E19*T19,2)</f>
        <v>0.41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108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13">
        <v>9</v>
      </c>
      <c r="B20" s="219" t="s">
        <v>129</v>
      </c>
      <c r="C20" s="264" t="s">
        <v>130</v>
      </c>
      <c r="D20" s="221" t="s">
        <v>115</v>
      </c>
      <c r="E20" s="228">
        <v>41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2">
        <v>4.0000000000000003E-5</v>
      </c>
      <c r="O20" s="222">
        <f>ROUND(E20*N20,5)</f>
        <v>1.64E-3</v>
      </c>
      <c r="P20" s="222">
        <v>0</v>
      </c>
      <c r="Q20" s="222">
        <f>ROUND(E20*P20,5)</f>
        <v>0</v>
      </c>
      <c r="R20" s="222"/>
      <c r="S20" s="222"/>
      <c r="T20" s="223">
        <v>0.129</v>
      </c>
      <c r="U20" s="222">
        <f>ROUND(E20*T20,2)</f>
        <v>5.29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108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10</v>
      </c>
      <c r="B21" s="219" t="s">
        <v>131</v>
      </c>
      <c r="C21" s="264" t="s">
        <v>132</v>
      </c>
      <c r="D21" s="221" t="s">
        <v>115</v>
      </c>
      <c r="E21" s="228">
        <v>16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2">
        <v>6.0000000000000002E-5</v>
      </c>
      <c r="O21" s="222">
        <f>ROUND(E21*N21,5)</f>
        <v>9.6000000000000002E-4</v>
      </c>
      <c r="P21" s="222">
        <v>0</v>
      </c>
      <c r="Q21" s="222">
        <f>ROUND(E21*P21,5)</f>
        <v>0</v>
      </c>
      <c r="R21" s="222"/>
      <c r="S21" s="222"/>
      <c r="T21" s="223">
        <v>0.129</v>
      </c>
      <c r="U21" s="222">
        <f>ROUND(E21*T21,2)</f>
        <v>2.06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108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13">
        <v>11</v>
      </c>
      <c r="B22" s="219" t="s">
        <v>133</v>
      </c>
      <c r="C22" s="264" t="s">
        <v>134</v>
      </c>
      <c r="D22" s="221" t="s">
        <v>115</v>
      </c>
      <c r="E22" s="228">
        <v>26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2">
        <v>8.0000000000000007E-5</v>
      </c>
      <c r="O22" s="222">
        <f>ROUND(E22*N22,5)</f>
        <v>2.0799999999999998E-3</v>
      </c>
      <c r="P22" s="222">
        <v>0</v>
      </c>
      <c r="Q22" s="222">
        <f>ROUND(E22*P22,5)</f>
        <v>0</v>
      </c>
      <c r="R22" s="222"/>
      <c r="S22" s="222"/>
      <c r="T22" s="223">
        <v>0.129</v>
      </c>
      <c r="U22" s="222">
        <f>ROUND(E22*T22,2)</f>
        <v>3.35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108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13">
        <v>12</v>
      </c>
      <c r="B23" s="219" t="s">
        <v>135</v>
      </c>
      <c r="C23" s="264" t="s">
        <v>136</v>
      </c>
      <c r="D23" s="221" t="s">
        <v>115</v>
      </c>
      <c r="E23" s="228">
        <v>9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6.0000000000000002E-5</v>
      </c>
      <c r="O23" s="222">
        <f>ROUND(E23*N23,5)</f>
        <v>5.4000000000000001E-4</v>
      </c>
      <c r="P23" s="222">
        <v>0</v>
      </c>
      <c r="Q23" s="222">
        <f>ROUND(E23*P23,5)</f>
        <v>0</v>
      </c>
      <c r="R23" s="222"/>
      <c r="S23" s="222"/>
      <c r="T23" s="223">
        <v>0.14199999999999999</v>
      </c>
      <c r="U23" s="222">
        <f>ROUND(E23*T23,2)</f>
        <v>1.28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108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13</v>
      </c>
      <c r="B24" s="219" t="s">
        <v>137</v>
      </c>
      <c r="C24" s="264" t="s">
        <v>138</v>
      </c>
      <c r="D24" s="221" t="s">
        <v>139</v>
      </c>
      <c r="E24" s="228">
        <v>0.215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1.831</v>
      </c>
      <c r="U24" s="222">
        <f>ROUND(E24*T24,2)</f>
        <v>0.39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108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14" t="s">
        <v>103</v>
      </c>
      <c r="B25" s="220" t="s">
        <v>64</v>
      </c>
      <c r="C25" s="266" t="s">
        <v>65</v>
      </c>
      <c r="D25" s="225"/>
      <c r="E25" s="230"/>
      <c r="F25" s="233"/>
      <c r="G25" s="233">
        <f>SUMIF(AE26:AE33,"&lt;&gt;NOR",G26:G33)</f>
        <v>0</v>
      </c>
      <c r="H25" s="233"/>
      <c r="I25" s="233">
        <f>SUM(I26:I33)</f>
        <v>0</v>
      </c>
      <c r="J25" s="233"/>
      <c r="K25" s="233">
        <f>SUM(K26:K33)</f>
        <v>0</v>
      </c>
      <c r="L25" s="233"/>
      <c r="M25" s="233">
        <f>SUM(M26:M33)</f>
        <v>0</v>
      </c>
      <c r="N25" s="226"/>
      <c r="O25" s="226">
        <f>SUM(O26:O33)</f>
        <v>0.1157</v>
      </c>
      <c r="P25" s="226"/>
      <c r="Q25" s="226">
        <f>SUM(Q26:Q33)</f>
        <v>0</v>
      </c>
      <c r="R25" s="226"/>
      <c r="S25" s="226"/>
      <c r="T25" s="227"/>
      <c r="U25" s="226">
        <f>SUM(U26:U33)</f>
        <v>16.190000000000001</v>
      </c>
      <c r="AE25" t="s">
        <v>104</v>
      </c>
    </row>
    <row r="26" spans="1:60" outlineLevel="1" x14ac:dyDescent="0.2">
      <c r="A26" s="213">
        <v>14</v>
      </c>
      <c r="B26" s="219" t="s">
        <v>140</v>
      </c>
      <c r="C26" s="264" t="s">
        <v>141</v>
      </c>
      <c r="D26" s="221" t="s">
        <v>142</v>
      </c>
      <c r="E26" s="228">
        <v>2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2">
        <v>1.085E-2</v>
      </c>
      <c r="O26" s="222">
        <f>ROUND(E26*N26,5)</f>
        <v>2.1700000000000001E-2</v>
      </c>
      <c r="P26" s="222">
        <v>0</v>
      </c>
      <c r="Q26" s="222">
        <f>ROUND(E26*P26,5)</f>
        <v>0</v>
      </c>
      <c r="R26" s="222"/>
      <c r="S26" s="222"/>
      <c r="T26" s="223">
        <v>5.2370000000000001</v>
      </c>
      <c r="U26" s="222">
        <f>ROUND(E26*T26,2)</f>
        <v>10.47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108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13">
        <v>15</v>
      </c>
      <c r="B27" s="219" t="s">
        <v>143</v>
      </c>
      <c r="C27" s="264" t="s">
        <v>144</v>
      </c>
      <c r="D27" s="221" t="s">
        <v>145</v>
      </c>
      <c r="E27" s="228">
        <v>2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2">
        <v>4.7E-2</v>
      </c>
      <c r="O27" s="222">
        <f>ROUND(E27*N27,5)</f>
        <v>9.4E-2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116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16</v>
      </c>
      <c r="B28" s="219" t="s">
        <v>146</v>
      </c>
      <c r="C28" s="264" t="s">
        <v>147</v>
      </c>
      <c r="D28" s="221" t="s">
        <v>148</v>
      </c>
      <c r="E28" s="228">
        <v>2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0.85</v>
      </c>
      <c r="U28" s="222">
        <f>ROUND(E28*T28,2)</f>
        <v>1.7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108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17</v>
      </c>
      <c r="B29" s="219" t="s">
        <v>149</v>
      </c>
      <c r="C29" s="264" t="s">
        <v>150</v>
      </c>
      <c r="D29" s="221" t="s">
        <v>145</v>
      </c>
      <c r="E29" s="228">
        <v>2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0.2</v>
      </c>
      <c r="U29" s="222">
        <f>ROUND(E29*T29,2)</f>
        <v>0.4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108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18</v>
      </c>
      <c r="B30" s="219" t="s">
        <v>151</v>
      </c>
      <c r="C30" s="264" t="s">
        <v>152</v>
      </c>
      <c r="D30" s="221" t="s">
        <v>145</v>
      </c>
      <c r="E30" s="228">
        <v>6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0.24</v>
      </c>
      <c r="U30" s="222">
        <f>ROUND(E30*T30,2)</f>
        <v>1.44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108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19</v>
      </c>
      <c r="B31" s="219" t="s">
        <v>153</v>
      </c>
      <c r="C31" s="264" t="s">
        <v>154</v>
      </c>
      <c r="D31" s="221" t="s">
        <v>145</v>
      </c>
      <c r="E31" s="228">
        <v>1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0.31</v>
      </c>
      <c r="U31" s="222">
        <f>ROUND(E31*T31,2)</f>
        <v>0.31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108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20</v>
      </c>
      <c r="B32" s="219" t="s">
        <v>155</v>
      </c>
      <c r="C32" s="264" t="s">
        <v>156</v>
      </c>
      <c r="D32" s="221" t="s">
        <v>145</v>
      </c>
      <c r="E32" s="228">
        <v>2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0.23</v>
      </c>
      <c r="U32" s="222">
        <f>ROUND(E32*T32,2)</f>
        <v>0.46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108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21</v>
      </c>
      <c r="B33" s="219" t="s">
        <v>157</v>
      </c>
      <c r="C33" s="264" t="s">
        <v>158</v>
      </c>
      <c r="D33" s="221" t="s">
        <v>139</v>
      </c>
      <c r="E33" s="228">
        <v>0.1157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12.207000000000001</v>
      </c>
      <c r="U33" s="222">
        <f>ROUND(E33*T33,2)</f>
        <v>1.41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108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214" t="s">
        <v>103</v>
      </c>
      <c r="B34" s="220" t="s">
        <v>66</v>
      </c>
      <c r="C34" s="266" t="s">
        <v>67</v>
      </c>
      <c r="D34" s="225"/>
      <c r="E34" s="230"/>
      <c r="F34" s="233"/>
      <c r="G34" s="233">
        <f>SUMIF(AE35:AE48,"&lt;&gt;NOR",G35:G48)</f>
        <v>0</v>
      </c>
      <c r="H34" s="233"/>
      <c r="I34" s="233">
        <f>SUM(I35:I48)</f>
        <v>0</v>
      </c>
      <c r="J34" s="233"/>
      <c r="K34" s="233">
        <f>SUM(K35:K48)</f>
        <v>0</v>
      </c>
      <c r="L34" s="233"/>
      <c r="M34" s="233">
        <f>SUM(M35:M48)</f>
        <v>0</v>
      </c>
      <c r="N34" s="226"/>
      <c r="O34" s="226">
        <f>SUM(O35:O48)</f>
        <v>0.29617000000000004</v>
      </c>
      <c r="P34" s="226"/>
      <c r="Q34" s="226">
        <f>SUM(Q35:Q48)</f>
        <v>0</v>
      </c>
      <c r="R34" s="226"/>
      <c r="S34" s="226"/>
      <c r="T34" s="227"/>
      <c r="U34" s="226">
        <f>SUM(U35:U48)</f>
        <v>12.3</v>
      </c>
      <c r="AE34" t="s">
        <v>104</v>
      </c>
    </row>
    <row r="35" spans="1:60" outlineLevel="1" x14ac:dyDescent="0.2">
      <c r="A35" s="213">
        <v>22</v>
      </c>
      <c r="B35" s="219" t="s">
        <v>159</v>
      </c>
      <c r="C35" s="264" t="s">
        <v>160</v>
      </c>
      <c r="D35" s="221" t="s">
        <v>145</v>
      </c>
      <c r="E35" s="228">
        <v>1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6.6350000000000006E-2</v>
      </c>
      <c r="O35" s="222">
        <f>ROUND(E35*N35,5)</f>
        <v>6.6350000000000006E-2</v>
      </c>
      <c r="P35" s="222">
        <v>0</v>
      </c>
      <c r="Q35" s="222">
        <f>ROUND(E35*P35,5)</f>
        <v>0</v>
      </c>
      <c r="R35" s="222"/>
      <c r="S35" s="222"/>
      <c r="T35" s="223">
        <v>0.88</v>
      </c>
      <c r="U35" s="222">
        <f>ROUND(E35*T35,2)</f>
        <v>0.88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108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23</v>
      </c>
      <c r="B36" s="219" t="s">
        <v>161</v>
      </c>
      <c r="C36" s="264" t="s">
        <v>162</v>
      </c>
      <c r="D36" s="221" t="s">
        <v>145</v>
      </c>
      <c r="E36" s="228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2">
        <v>2.3800000000000002E-3</v>
      </c>
      <c r="O36" s="222">
        <f>ROUND(E36*N36,5)</f>
        <v>2.3800000000000002E-3</v>
      </c>
      <c r="P36" s="222">
        <v>0</v>
      </c>
      <c r="Q36" s="222">
        <f>ROUND(E36*P36,5)</f>
        <v>0</v>
      </c>
      <c r="R36" s="222"/>
      <c r="S36" s="222"/>
      <c r="T36" s="223">
        <v>0.109</v>
      </c>
      <c r="U36" s="222">
        <f>ROUND(E36*T36,2)</f>
        <v>0.11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108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13">
        <v>24</v>
      </c>
      <c r="B37" s="219" t="s">
        <v>163</v>
      </c>
      <c r="C37" s="264" t="s">
        <v>164</v>
      </c>
      <c r="D37" s="221" t="s">
        <v>165</v>
      </c>
      <c r="E37" s="228">
        <v>1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2">
        <v>4.3700000000000003E-2</v>
      </c>
      <c r="O37" s="222">
        <f>ROUND(E37*N37,5)</f>
        <v>4.3700000000000003E-2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116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25</v>
      </c>
      <c r="B38" s="219" t="s">
        <v>166</v>
      </c>
      <c r="C38" s="264" t="s">
        <v>167</v>
      </c>
      <c r="D38" s="221" t="s">
        <v>142</v>
      </c>
      <c r="E38" s="228">
        <v>6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2">
        <v>1.1299999999999999E-3</v>
      </c>
      <c r="O38" s="222">
        <f>ROUND(E38*N38,5)</f>
        <v>6.7799999999999996E-3</v>
      </c>
      <c r="P38" s="222">
        <v>0</v>
      </c>
      <c r="Q38" s="222">
        <f>ROUND(E38*P38,5)</f>
        <v>0</v>
      </c>
      <c r="R38" s="222"/>
      <c r="S38" s="222"/>
      <c r="T38" s="223">
        <v>0.114</v>
      </c>
      <c r="U38" s="222">
        <f>ROUND(E38*T38,2)</f>
        <v>0.68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108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26</v>
      </c>
      <c r="B39" s="219" t="s">
        <v>168</v>
      </c>
      <c r="C39" s="264" t="s">
        <v>169</v>
      </c>
      <c r="D39" s="221" t="s">
        <v>142</v>
      </c>
      <c r="E39" s="228">
        <v>1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2">
        <v>9.7000000000000003E-3</v>
      </c>
      <c r="O39" s="222">
        <f>ROUND(E39*N39,5)</f>
        <v>9.7000000000000003E-3</v>
      </c>
      <c r="P39" s="222">
        <v>0</v>
      </c>
      <c r="Q39" s="222">
        <f>ROUND(E39*P39,5)</f>
        <v>0</v>
      </c>
      <c r="R39" s="222"/>
      <c r="S39" s="222"/>
      <c r="T39" s="223">
        <v>5.9550000000000001</v>
      </c>
      <c r="U39" s="222">
        <f>ROUND(E39*T39,2)</f>
        <v>5.96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108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13">
        <v>27</v>
      </c>
      <c r="B40" s="219" t="s">
        <v>163</v>
      </c>
      <c r="C40" s="264" t="s">
        <v>170</v>
      </c>
      <c r="D40" s="221" t="s">
        <v>145</v>
      </c>
      <c r="E40" s="228">
        <v>1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2">
        <v>0.11</v>
      </c>
      <c r="O40" s="222">
        <f>ROUND(E40*N40,5)</f>
        <v>0.11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116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28</v>
      </c>
      <c r="B41" s="219" t="s">
        <v>171</v>
      </c>
      <c r="C41" s="264" t="s">
        <v>172</v>
      </c>
      <c r="D41" s="221" t="s">
        <v>142</v>
      </c>
      <c r="E41" s="228">
        <v>1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2">
        <v>4.7600000000000003E-3</v>
      </c>
      <c r="O41" s="222">
        <f>ROUND(E41*N41,5)</f>
        <v>4.7600000000000003E-3</v>
      </c>
      <c r="P41" s="222">
        <v>0</v>
      </c>
      <c r="Q41" s="222">
        <f>ROUND(E41*P41,5)</f>
        <v>0</v>
      </c>
      <c r="R41" s="222"/>
      <c r="S41" s="222"/>
      <c r="T41" s="223">
        <v>0.83099999999999996</v>
      </c>
      <c r="U41" s="222">
        <f>ROUND(E41*T41,2)</f>
        <v>0.83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108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13">
        <v>29</v>
      </c>
      <c r="B42" s="219" t="s">
        <v>163</v>
      </c>
      <c r="C42" s="264" t="s">
        <v>173</v>
      </c>
      <c r="D42" s="221" t="s">
        <v>165</v>
      </c>
      <c r="E42" s="228">
        <v>1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2">
        <v>7.0000000000000001E-3</v>
      </c>
      <c r="O42" s="222">
        <f>ROUND(E42*N42,5)</f>
        <v>7.0000000000000001E-3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116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30</v>
      </c>
      <c r="B43" s="219" t="s">
        <v>174</v>
      </c>
      <c r="C43" s="264" t="s">
        <v>175</v>
      </c>
      <c r="D43" s="221" t="s">
        <v>142</v>
      </c>
      <c r="E43" s="228">
        <v>1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2">
        <v>1.6500000000000001E-2</v>
      </c>
      <c r="O43" s="222">
        <f>ROUND(E43*N43,5)</f>
        <v>1.6500000000000001E-2</v>
      </c>
      <c r="P43" s="222">
        <v>0</v>
      </c>
      <c r="Q43" s="222">
        <f>ROUND(E43*P43,5)</f>
        <v>0</v>
      </c>
      <c r="R43" s="222"/>
      <c r="S43" s="222"/>
      <c r="T43" s="223">
        <v>1.788</v>
      </c>
      <c r="U43" s="222">
        <f>ROUND(E43*T43,2)</f>
        <v>1.79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108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13">
        <v>31</v>
      </c>
      <c r="B44" s="219" t="s">
        <v>176</v>
      </c>
      <c r="C44" s="264" t="s">
        <v>177</v>
      </c>
      <c r="D44" s="221" t="s">
        <v>145</v>
      </c>
      <c r="E44" s="228">
        <v>1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2">
        <v>0.02</v>
      </c>
      <c r="O44" s="222">
        <f>ROUND(E44*N44,5)</f>
        <v>0.02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108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32</v>
      </c>
      <c r="B45" s="219" t="s">
        <v>178</v>
      </c>
      <c r="C45" s="264" t="s">
        <v>179</v>
      </c>
      <c r="D45" s="221" t="s">
        <v>142</v>
      </c>
      <c r="E45" s="228">
        <v>3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0.28100000000000003</v>
      </c>
      <c r="U45" s="222">
        <f>ROUND(E45*T45,2)</f>
        <v>0.84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108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33</v>
      </c>
      <c r="B46" s="219" t="s">
        <v>163</v>
      </c>
      <c r="C46" s="264" t="s">
        <v>180</v>
      </c>
      <c r="D46" s="221" t="s">
        <v>145</v>
      </c>
      <c r="E46" s="228">
        <v>2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2E-3</v>
      </c>
      <c r="O46" s="222">
        <f>ROUND(E46*N46,5)</f>
        <v>4.0000000000000001E-3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116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13">
        <v>34</v>
      </c>
      <c r="B47" s="219" t="s">
        <v>163</v>
      </c>
      <c r="C47" s="264" t="s">
        <v>181</v>
      </c>
      <c r="D47" s="221" t="s">
        <v>145</v>
      </c>
      <c r="E47" s="228">
        <v>1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2">
        <v>5.0000000000000001E-3</v>
      </c>
      <c r="O47" s="222">
        <f>ROUND(E47*N47,5)</f>
        <v>5.0000000000000001E-3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116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35</v>
      </c>
      <c r="B48" s="219" t="s">
        <v>182</v>
      </c>
      <c r="C48" s="264" t="s">
        <v>183</v>
      </c>
      <c r="D48" s="221" t="s">
        <v>139</v>
      </c>
      <c r="E48" s="228">
        <v>0.29620000000000002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4.093</v>
      </c>
      <c r="U48" s="222">
        <f>ROUND(E48*T48,2)</f>
        <v>1.21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108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x14ac:dyDescent="0.2">
      <c r="A49" s="214" t="s">
        <v>103</v>
      </c>
      <c r="B49" s="220" t="s">
        <v>68</v>
      </c>
      <c r="C49" s="266" t="s">
        <v>69</v>
      </c>
      <c r="D49" s="225"/>
      <c r="E49" s="230"/>
      <c r="F49" s="233"/>
      <c r="G49" s="233">
        <f>SUMIF(AE50:AE58,"&lt;&gt;NOR",G50:G58)</f>
        <v>0</v>
      </c>
      <c r="H49" s="233"/>
      <c r="I49" s="233">
        <f>SUM(I50:I58)</f>
        <v>0</v>
      </c>
      <c r="J49" s="233"/>
      <c r="K49" s="233">
        <f>SUM(K50:K58)</f>
        <v>0</v>
      </c>
      <c r="L49" s="233"/>
      <c r="M49" s="233">
        <f>SUM(M50:M58)</f>
        <v>0</v>
      </c>
      <c r="N49" s="226"/>
      <c r="O49" s="226">
        <f>SUM(O50:O58)</f>
        <v>0.61360999999999999</v>
      </c>
      <c r="P49" s="226"/>
      <c r="Q49" s="226">
        <f>SUM(Q50:Q58)</f>
        <v>0</v>
      </c>
      <c r="R49" s="226"/>
      <c r="S49" s="226"/>
      <c r="T49" s="227"/>
      <c r="U49" s="226">
        <f>SUM(U50:U58)</f>
        <v>163.01</v>
      </c>
      <c r="AE49" t="s">
        <v>104</v>
      </c>
    </row>
    <row r="50" spans="1:60" outlineLevel="1" x14ac:dyDescent="0.2">
      <c r="A50" s="213">
        <v>36</v>
      </c>
      <c r="B50" s="219" t="s">
        <v>184</v>
      </c>
      <c r="C50" s="264" t="s">
        <v>185</v>
      </c>
      <c r="D50" s="221" t="s">
        <v>115</v>
      </c>
      <c r="E50" s="228">
        <v>118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2">
        <v>7.6000000000000004E-4</v>
      </c>
      <c r="O50" s="222">
        <f>ROUND(E50*N50,5)</f>
        <v>8.9679999999999996E-2</v>
      </c>
      <c r="P50" s="222">
        <v>0</v>
      </c>
      <c r="Q50" s="222">
        <f>ROUND(E50*P50,5)</f>
        <v>0</v>
      </c>
      <c r="R50" s="222"/>
      <c r="S50" s="222"/>
      <c r="T50" s="223">
        <v>0.29737999999999998</v>
      </c>
      <c r="U50" s="222">
        <f>ROUND(E50*T50,2)</f>
        <v>35.090000000000003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108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37</v>
      </c>
      <c r="B51" s="219" t="s">
        <v>186</v>
      </c>
      <c r="C51" s="264" t="s">
        <v>187</v>
      </c>
      <c r="D51" s="221" t="s">
        <v>115</v>
      </c>
      <c r="E51" s="228">
        <v>62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2">
        <v>8.8000000000000003E-4</v>
      </c>
      <c r="O51" s="222">
        <f>ROUND(E51*N51,5)</f>
        <v>5.4559999999999997E-2</v>
      </c>
      <c r="P51" s="222">
        <v>0</v>
      </c>
      <c r="Q51" s="222">
        <f>ROUND(E51*P51,5)</f>
        <v>0</v>
      </c>
      <c r="R51" s="222"/>
      <c r="S51" s="222"/>
      <c r="T51" s="223">
        <v>0.30737999999999999</v>
      </c>
      <c r="U51" s="222">
        <f>ROUND(E51*T51,2)</f>
        <v>19.059999999999999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108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38</v>
      </c>
      <c r="B52" s="219" t="s">
        <v>188</v>
      </c>
      <c r="C52" s="264" t="s">
        <v>189</v>
      </c>
      <c r="D52" s="221" t="s">
        <v>115</v>
      </c>
      <c r="E52" s="228">
        <v>77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2">
        <v>1.01E-3</v>
      </c>
      <c r="O52" s="222">
        <f>ROUND(E52*N52,5)</f>
        <v>7.7770000000000006E-2</v>
      </c>
      <c r="P52" s="222">
        <v>0</v>
      </c>
      <c r="Q52" s="222">
        <f>ROUND(E52*P52,5)</f>
        <v>0</v>
      </c>
      <c r="R52" s="222"/>
      <c r="S52" s="222"/>
      <c r="T52" s="223">
        <v>0.31738</v>
      </c>
      <c r="U52" s="222">
        <f>ROUND(E52*T52,2)</f>
        <v>24.44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108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39</v>
      </c>
      <c r="B53" s="219" t="s">
        <v>190</v>
      </c>
      <c r="C53" s="264" t="s">
        <v>191</v>
      </c>
      <c r="D53" s="221" t="s">
        <v>115</v>
      </c>
      <c r="E53" s="228">
        <v>75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2">
        <v>1.6000000000000001E-3</v>
      </c>
      <c r="O53" s="222">
        <f>ROUND(E53*N53,5)</f>
        <v>0.12</v>
      </c>
      <c r="P53" s="222">
        <v>0</v>
      </c>
      <c r="Q53" s="222">
        <f>ROUND(E53*P53,5)</f>
        <v>0</v>
      </c>
      <c r="R53" s="222"/>
      <c r="S53" s="222"/>
      <c r="T53" s="223">
        <v>0.33332000000000001</v>
      </c>
      <c r="U53" s="222">
        <f>ROUND(E53*T53,2)</f>
        <v>25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108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40</v>
      </c>
      <c r="B54" s="219" t="s">
        <v>192</v>
      </c>
      <c r="C54" s="264" t="s">
        <v>193</v>
      </c>
      <c r="D54" s="221" t="s">
        <v>115</v>
      </c>
      <c r="E54" s="228">
        <v>82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2">
        <v>1.9599999999999999E-3</v>
      </c>
      <c r="O54" s="222">
        <f>ROUND(E54*N54,5)</f>
        <v>0.16072</v>
      </c>
      <c r="P54" s="222">
        <v>0</v>
      </c>
      <c r="Q54" s="222">
        <f>ROUND(E54*P54,5)</f>
        <v>0</v>
      </c>
      <c r="R54" s="222"/>
      <c r="S54" s="222"/>
      <c r="T54" s="223">
        <v>0.3579</v>
      </c>
      <c r="U54" s="222">
        <f>ROUND(E54*T54,2)</f>
        <v>29.35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108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41</v>
      </c>
      <c r="B55" s="219" t="s">
        <v>194</v>
      </c>
      <c r="C55" s="264" t="s">
        <v>195</v>
      </c>
      <c r="D55" s="221" t="s">
        <v>115</v>
      </c>
      <c r="E55" s="228">
        <v>48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2">
        <v>2.31E-3</v>
      </c>
      <c r="O55" s="222">
        <f>ROUND(E55*N55,5)</f>
        <v>0.11088000000000001</v>
      </c>
      <c r="P55" s="222">
        <v>0</v>
      </c>
      <c r="Q55" s="222">
        <f>ROUND(E55*P55,5)</f>
        <v>0</v>
      </c>
      <c r="R55" s="222"/>
      <c r="S55" s="222"/>
      <c r="T55" s="223">
        <v>0.4088</v>
      </c>
      <c r="U55" s="222">
        <f>ROUND(E55*T55,2)</f>
        <v>19.62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108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42</v>
      </c>
      <c r="B56" s="219" t="s">
        <v>196</v>
      </c>
      <c r="C56" s="264" t="s">
        <v>197</v>
      </c>
      <c r="D56" s="221" t="s">
        <v>115</v>
      </c>
      <c r="E56" s="228">
        <v>414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1.7999999999999999E-2</v>
      </c>
      <c r="U56" s="222">
        <f>ROUND(E56*T56,2)</f>
        <v>7.45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108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43</v>
      </c>
      <c r="B57" s="219" t="s">
        <v>198</v>
      </c>
      <c r="C57" s="264" t="s">
        <v>199</v>
      </c>
      <c r="D57" s="221" t="s">
        <v>115</v>
      </c>
      <c r="E57" s="228">
        <v>48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2.1000000000000001E-2</v>
      </c>
      <c r="U57" s="222">
        <f>ROUND(E57*T57,2)</f>
        <v>1.01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108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44</v>
      </c>
      <c r="B58" s="219" t="s">
        <v>200</v>
      </c>
      <c r="C58" s="264" t="s">
        <v>201</v>
      </c>
      <c r="D58" s="221" t="s">
        <v>139</v>
      </c>
      <c r="E58" s="228">
        <v>0.61360000000000003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3.246</v>
      </c>
      <c r="U58" s="222">
        <f>ROUND(E58*T58,2)</f>
        <v>1.99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108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">
      <c r="A59" s="214" t="s">
        <v>103</v>
      </c>
      <c r="B59" s="220" t="s">
        <v>70</v>
      </c>
      <c r="C59" s="266" t="s">
        <v>71</v>
      </c>
      <c r="D59" s="225"/>
      <c r="E59" s="230"/>
      <c r="F59" s="233"/>
      <c r="G59" s="233">
        <f>SUMIF(AE60:AE116,"&lt;&gt;NOR",G60:G116)</f>
        <v>0</v>
      </c>
      <c r="H59" s="233"/>
      <c r="I59" s="233">
        <f>SUM(I60:I116)</f>
        <v>0</v>
      </c>
      <c r="J59" s="233"/>
      <c r="K59" s="233">
        <f>SUM(K60:K116)</f>
        <v>0</v>
      </c>
      <c r="L59" s="233"/>
      <c r="M59" s="233">
        <f>SUM(M60:M116)</f>
        <v>0</v>
      </c>
      <c r="N59" s="226"/>
      <c r="O59" s="226">
        <f>SUM(O60:O116)</f>
        <v>8.657999999999999E-2</v>
      </c>
      <c r="P59" s="226"/>
      <c r="Q59" s="226">
        <f>SUM(Q60:Q116)</f>
        <v>0</v>
      </c>
      <c r="R59" s="226"/>
      <c r="S59" s="226"/>
      <c r="T59" s="227"/>
      <c r="U59" s="226">
        <f>SUM(U60:U116)</f>
        <v>30.04</v>
      </c>
      <c r="AE59" t="s">
        <v>104</v>
      </c>
    </row>
    <row r="60" spans="1:60" outlineLevel="1" x14ac:dyDescent="0.2">
      <c r="A60" s="213">
        <v>45</v>
      </c>
      <c r="B60" s="219" t="s">
        <v>202</v>
      </c>
      <c r="C60" s="264" t="s">
        <v>203</v>
      </c>
      <c r="D60" s="221" t="s">
        <v>145</v>
      </c>
      <c r="E60" s="228">
        <v>3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0.16500000000000001</v>
      </c>
      <c r="U60" s="222">
        <f>ROUND(E60*T60,2)</f>
        <v>0.5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108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3">
        <v>46</v>
      </c>
      <c r="B61" s="219" t="s">
        <v>204</v>
      </c>
      <c r="C61" s="264" t="s">
        <v>205</v>
      </c>
      <c r="D61" s="221" t="s">
        <v>145</v>
      </c>
      <c r="E61" s="228">
        <v>1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2">
        <v>3.0000000000000001E-3</v>
      </c>
      <c r="O61" s="222">
        <f>ROUND(E61*N61,5)</f>
        <v>3.0000000000000001E-3</v>
      </c>
      <c r="P61" s="222">
        <v>0</v>
      </c>
      <c r="Q61" s="222">
        <f>ROUND(E61*P61,5)</f>
        <v>0</v>
      </c>
      <c r="R61" s="222"/>
      <c r="S61" s="222"/>
      <c r="T61" s="223">
        <v>0</v>
      </c>
      <c r="U61" s="222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116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47</v>
      </c>
      <c r="B62" s="219" t="s">
        <v>204</v>
      </c>
      <c r="C62" s="264" t="s">
        <v>206</v>
      </c>
      <c r="D62" s="221" t="s">
        <v>145</v>
      </c>
      <c r="E62" s="228">
        <v>1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2">
        <v>1.9E-3</v>
      </c>
      <c r="O62" s="222">
        <f>ROUND(E62*N62,5)</f>
        <v>1.9E-3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116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48</v>
      </c>
      <c r="B63" s="219" t="s">
        <v>204</v>
      </c>
      <c r="C63" s="264" t="s">
        <v>207</v>
      </c>
      <c r="D63" s="221" t="s">
        <v>145</v>
      </c>
      <c r="E63" s="228">
        <v>2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2">
        <v>1.5E-3</v>
      </c>
      <c r="O63" s="222">
        <f>ROUND(E63*N63,5)</f>
        <v>3.0000000000000001E-3</v>
      </c>
      <c r="P63" s="222">
        <v>0</v>
      </c>
      <c r="Q63" s="222">
        <f>ROUND(E63*P63,5)</f>
        <v>0</v>
      </c>
      <c r="R63" s="222"/>
      <c r="S63" s="222"/>
      <c r="T63" s="223">
        <v>0</v>
      </c>
      <c r="U63" s="222">
        <f>ROUND(E63*T63,2)</f>
        <v>0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116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49</v>
      </c>
      <c r="B64" s="219" t="s">
        <v>204</v>
      </c>
      <c r="C64" s="264" t="s">
        <v>208</v>
      </c>
      <c r="D64" s="221" t="s">
        <v>145</v>
      </c>
      <c r="E64" s="228">
        <v>1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22">
        <v>1.5E-3</v>
      </c>
      <c r="O64" s="222">
        <f>ROUND(E64*N64,5)</f>
        <v>1.5E-3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116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50</v>
      </c>
      <c r="B65" s="219" t="s">
        <v>202</v>
      </c>
      <c r="C65" s="264" t="s">
        <v>203</v>
      </c>
      <c r="D65" s="221" t="s">
        <v>145</v>
      </c>
      <c r="E65" s="228">
        <v>2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0.16500000000000001</v>
      </c>
      <c r="U65" s="222">
        <f>ROUND(E65*T65,2)</f>
        <v>0.33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108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13">
        <v>51</v>
      </c>
      <c r="B66" s="219" t="s">
        <v>204</v>
      </c>
      <c r="C66" s="264" t="s">
        <v>209</v>
      </c>
      <c r="D66" s="221" t="s">
        <v>145</v>
      </c>
      <c r="E66" s="228">
        <v>2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2">
        <v>1E-3</v>
      </c>
      <c r="O66" s="222">
        <f>ROUND(E66*N66,5)</f>
        <v>2E-3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116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52</v>
      </c>
      <c r="B67" s="219" t="s">
        <v>202</v>
      </c>
      <c r="C67" s="264" t="s">
        <v>203</v>
      </c>
      <c r="D67" s="221" t="s">
        <v>145</v>
      </c>
      <c r="E67" s="228">
        <v>2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0.16500000000000001</v>
      </c>
      <c r="U67" s="222">
        <f>ROUND(E67*T67,2)</f>
        <v>0.33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108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13">
        <v>53</v>
      </c>
      <c r="B68" s="219" t="s">
        <v>204</v>
      </c>
      <c r="C68" s="264" t="s">
        <v>210</v>
      </c>
      <c r="D68" s="221" t="s">
        <v>145</v>
      </c>
      <c r="E68" s="228">
        <v>2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22">
        <v>2.9999999999999997E-4</v>
      </c>
      <c r="O68" s="222">
        <f>ROUND(E68*N68,5)</f>
        <v>5.9999999999999995E-4</v>
      </c>
      <c r="P68" s="222">
        <v>0</v>
      </c>
      <c r="Q68" s="222">
        <f>ROUND(E68*P68,5)</f>
        <v>0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116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54</v>
      </c>
      <c r="B69" s="219" t="s">
        <v>204</v>
      </c>
      <c r="C69" s="264" t="s">
        <v>211</v>
      </c>
      <c r="D69" s="221" t="s">
        <v>145</v>
      </c>
      <c r="E69" s="228">
        <v>2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2">
        <v>1E-4</v>
      </c>
      <c r="O69" s="222">
        <f>ROUND(E69*N69,5)</f>
        <v>2.0000000000000001E-4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116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55</v>
      </c>
      <c r="B70" s="219" t="s">
        <v>212</v>
      </c>
      <c r="C70" s="264" t="s">
        <v>213</v>
      </c>
      <c r="D70" s="221" t="s">
        <v>145</v>
      </c>
      <c r="E70" s="228">
        <v>2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0.20599999999999999</v>
      </c>
      <c r="U70" s="222">
        <f>ROUND(E70*T70,2)</f>
        <v>0.41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108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13">
        <v>56</v>
      </c>
      <c r="B71" s="219" t="s">
        <v>204</v>
      </c>
      <c r="C71" s="264" t="s">
        <v>214</v>
      </c>
      <c r="D71" s="221" t="s">
        <v>145</v>
      </c>
      <c r="E71" s="228">
        <v>2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22">
        <v>1.5E-3</v>
      </c>
      <c r="O71" s="222">
        <f>ROUND(E71*N71,5)</f>
        <v>3.0000000000000001E-3</v>
      </c>
      <c r="P71" s="222">
        <v>0</v>
      </c>
      <c r="Q71" s="222">
        <f>ROUND(E71*P71,5)</f>
        <v>0</v>
      </c>
      <c r="R71" s="222"/>
      <c r="S71" s="222"/>
      <c r="T71" s="223">
        <v>0</v>
      </c>
      <c r="U71" s="222">
        <f>ROUND(E71*T71,2)</f>
        <v>0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116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57</v>
      </c>
      <c r="B72" s="219" t="s">
        <v>215</v>
      </c>
      <c r="C72" s="264" t="s">
        <v>216</v>
      </c>
      <c r="D72" s="221" t="s">
        <v>145</v>
      </c>
      <c r="E72" s="228">
        <v>2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0.22700000000000001</v>
      </c>
      <c r="U72" s="222">
        <f>ROUND(E72*T72,2)</f>
        <v>0.45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108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1" x14ac:dyDescent="0.2">
      <c r="A73" s="213">
        <v>58</v>
      </c>
      <c r="B73" s="219" t="s">
        <v>204</v>
      </c>
      <c r="C73" s="264" t="s">
        <v>217</v>
      </c>
      <c r="D73" s="221" t="s">
        <v>145</v>
      </c>
      <c r="E73" s="228">
        <v>2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22">
        <v>6.9999999999999999E-4</v>
      </c>
      <c r="O73" s="222">
        <f>ROUND(E73*N73,5)</f>
        <v>1.4E-3</v>
      </c>
      <c r="P73" s="222">
        <v>0</v>
      </c>
      <c r="Q73" s="222">
        <f>ROUND(E73*P73,5)</f>
        <v>0</v>
      </c>
      <c r="R73" s="222"/>
      <c r="S73" s="222"/>
      <c r="T73" s="223">
        <v>0</v>
      </c>
      <c r="U73" s="222">
        <f>ROUND(E73*T73,2)</f>
        <v>0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116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59</v>
      </c>
      <c r="B74" s="219" t="s">
        <v>204</v>
      </c>
      <c r="C74" s="264" t="s">
        <v>211</v>
      </c>
      <c r="D74" s="221" t="s">
        <v>145</v>
      </c>
      <c r="E74" s="228">
        <v>2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22">
        <v>1E-4</v>
      </c>
      <c r="O74" s="222">
        <f>ROUND(E74*N74,5)</f>
        <v>2.0000000000000001E-4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116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60</v>
      </c>
      <c r="B75" s="219" t="s">
        <v>215</v>
      </c>
      <c r="C75" s="264" t="s">
        <v>216</v>
      </c>
      <c r="D75" s="221" t="s">
        <v>145</v>
      </c>
      <c r="E75" s="228">
        <v>1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22">
        <v>0</v>
      </c>
      <c r="O75" s="222">
        <f>ROUND(E75*N75,5)</f>
        <v>0</v>
      </c>
      <c r="P75" s="222">
        <v>0</v>
      </c>
      <c r="Q75" s="222">
        <f>ROUND(E75*P75,5)</f>
        <v>0</v>
      </c>
      <c r="R75" s="222"/>
      <c r="S75" s="222"/>
      <c r="T75" s="223">
        <v>0.22700000000000001</v>
      </c>
      <c r="U75" s="222">
        <f>ROUND(E75*T75,2)</f>
        <v>0.23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108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13">
        <v>61</v>
      </c>
      <c r="B76" s="219" t="s">
        <v>204</v>
      </c>
      <c r="C76" s="264" t="s">
        <v>218</v>
      </c>
      <c r="D76" s="221" t="s">
        <v>145</v>
      </c>
      <c r="E76" s="228">
        <v>1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22">
        <v>2E-3</v>
      </c>
      <c r="O76" s="222">
        <f>ROUND(E76*N76,5)</f>
        <v>2E-3</v>
      </c>
      <c r="P76" s="222">
        <v>0</v>
      </c>
      <c r="Q76" s="222">
        <f>ROUND(E76*P76,5)</f>
        <v>0</v>
      </c>
      <c r="R76" s="222"/>
      <c r="S76" s="222"/>
      <c r="T76" s="223">
        <v>0</v>
      </c>
      <c r="U76" s="222">
        <f>ROUND(E76*T76,2)</f>
        <v>0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116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62</v>
      </c>
      <c r="B77" s="219" t="s">
        <v>219</v>
      </c>
      <c r="C77" s="264" t="s">
        <v>220</v>
      </c>
      <c r="D77" s="221" t="s">
        <v>145</v>
      </c>
      <c r="E77" s="228">
        <v>4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0.26800000000000002</v>
      </c>
      <c r="U77" s="222">
        <f>ROUND(E77*T77,2)</f>
        <v>1.07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108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>
        <v>63</v>
      </c>
      <c r="B78" s="219" t="s">
        <v>204</v>
      </c>
      <c r="C78" s="264" t="s">
        <v>221</v>
      </c>
      <c r="D78" s="221" t="s">
        <v>145</v>
      </c>
      <c r="E78" s="228">
        <v>4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22">
        <v>1.2600000000000001E-3</v>
      </c>
      <c r="O78" s="222">
        <f>ROUND(E78*N78,5)</f>
        <v>5.0400000000000002E-3</v>
      </c>
      <c r="P78" s="222">
        <v>0</v>
      </c>
      <c r="Q78" s="222">
        <f>ROUND(E78*P78,5)</f>
        <v>0</v>
      </c>
      <c r="R78" s="222"/>
      <c r="S78" s="222"/>
      <c r="T78" s="223">
        <v>0</v>
      </c>
      <c r="U78" s="222">
        <f>ROUND(E78*T78,2)</f>
        <v>0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116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>
        <v>64</v>
      </c>
      <c r="B79" s="219" t="s">
        <v>219</v>
      </c>
      <c r="C79" s="264" t="s">
        <v>220</v>
      </c>
      <c r="D79" s="221" t="s">
        <v>145</v>
      </c>
      <c r="E79" s="228">
        <v>1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22">
        <v>0</v>
      </c>
      <c r="O79" s="222">
        <f>ROUND(E79*N79,5)</f>
        <v>0</v>
      </c>
      <c r="P79" s="222">
        <v>0</v>
      </c>
      <c r="Q79" s="222">
        <f>ROUND(E79*P79,5)</f>
        <v>0</v>
      </c>
      <c r="R79" s="222"/>
      <c r="S79" s="222"/>
      <c r="T79" s="223">
        <v>0.26800000000000002</v>
      </c>
      <c r="U79" s="222">
        <f>ROUND(E79*T79,2)</f>
        <v>0.27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108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 x14ac:dyDescent="0.2">
      <c r="A80" s="213">
        <v>65</v>
      </c>
      <c r="B80" s="219" t="s">
        <v>204</v>
      </c>
      <c r="C80" s="264" t="s">
        <v>222</v>
      </c>
      <c r="D80" s="221" t="s">
        <v>145</v>
      </c>
      <c r="E80" s="228">
        <v>1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22">
        <v>8.9999999999999998E-4</v>
      </c>
      <c r="O80" s="222">
        <f>ROUND(E80*N80,5)</f>
        <v>8.9999999999999998E-4</v>
      </c>
      <c r="P80" s="222">
        <v>0</v>
      </c>
      <c r="Q80" s="222">
        <f>ROUND(E80*P80,5)</f>
        <v>0</v>
      </c>
      <c r="R80" s="222"/>
      <c r="S80" s="222"/>
      <c r="T80" s="223">
        <v>0</v>
      </c>
      <c r="U80" s="222">
        <f>ROUND(E80*T80,2)</f>
        <v>0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116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>
        <v>66</v>
      </c>
      <c r="B81" s="219" t="s">
        <v>204</v>
      </c>
      <c r="C81" s="264" t="s">
        <v>211</v>
      </c>
      <c r="D81" s="221" t="s">
        <v>145</v>
      </c>
      <c r="E81" s="228">
        <v>1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22">
        <v>1E-4</v>
      </c>
      <c r="O81" s="222">
        <f>ROUND(E81*N81,5)</f>
        <v>1E-4</v>
      </c>
      <c r="P81" s="222">
        <v>0</v>
      </c>
      <c r="Q81" s="222">
        <f>ROUND(E81*P81,5)</f>
        <v>0</v>
      </c>
      <c r="R81" s="222"/>
      <c r="S81" s="222"/>
      <c r="T81" s="223">
        <v>0</v>
      </c>
      <c r="U81" s="222">
        <f>ROUND(E81*T81,2)</f>
        <v>0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116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67</v>
      </c>
      <c r="B82" s="219" t="s">
        <v>223</v>
      </c>
      <c r="C82" s="264" t="s">
        <v>224</v>
      </c>
      <c r="D82" s="221" t="s">
        <v>145</v>
      </c>
      <c r="E82" s="228">
        <v>2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22">
        <v>0</v>
      </c>
      <c r="O82" s="222">
        <f>ROUND(E82*N82,5)</f>
        <v>0</v>
      </c>
      <c r="P82" s="222">
        <v>0</v>
      </c>
      <c r="Q82" s="222">
        <f>ROUND(E82*P82,5)</f>
        <v>0</v>
      </c>
      <c r="R82" s="222"/>
      <c r="S82" s="222"/>
      <c r="T82" s="223">
        <v>0.35</v>
      </c>
      <c r="U82" s="222">
        <f>ROUND(E82*T82,2)</f>
        <v>0.7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108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>
        <v>68</v>
      </c>
      <c r="B83" s="219" t="s">
        <v>204</v>
      </c>
      <c r="C83" s="264" t="s">
        <v>225</v>
      </c>
      <c r="D83" s="221" t="s">
        <v>145</v>
      </c>
      <c r="E83" s="228">
        <v>2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22">
        <v>1.72E-3</v>
      </c>
      <c r="O83" s="222">
        <f>ROUND(E83*N83,5)</f>
        <v>3.4399999999999999E-3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116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>
        <v>69</v>
      </c>
      <c r="B84" s="219" t="s">
        <v>223</v>
      </c>
      <c r="C84" s="264" t="s">
        <v>224</v>
      </c>
      <c r="D84" s="221" t="s">
        <v>145</v>
      </c>
      <c r="E84" s="228">
        <v>2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0.35</v>
      </c>
      <c r="U84" s="222">
        <f>ROUND(E84*T84,2)</f>
        <v>0.7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108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70</v>
      </c>
      <c r="B85" s="219" t="s">
        <v>204</v>
      </c>
      <c r="C85" s="264" t="s">
        <v>226</v>
      </c>
      <c r="D85" s="221" t="s">
        <v>145</v>
      </c>
      <c r="E85" s="228">
        <v>1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22">
        <v>1.6999999999999999E-3</v>
      </c>
      <c r="O85" s="222">
        <f>ROUND(E85*N85,5)</f>
        <v>1.6999999999999999E-3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116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71</v>
      </c>
      <c r="B86" s="219" t="s">
        <v>204</v>
      </c>
      <c r="C86" s="264" t="s">
        <v>227</v>
      </c>
      <c r="D86" s="221" t="s">
        <v>145</v>
      </c>
      <c r="E86" s="228">
        <v>1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22">
        <v>1.6999999999999999E-3</v>
      </c>
      <c r="O86" s="222">
        <f>ROUND(E86*N86,5)</f>
        <v>1.6999999999999999E-3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116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>
        <v>72</v>
      </c>
      <c r="B87" s="219" t="s">
        <v>228</v>
      </c>
      <c r="C87" s="264" t="s">
        <v>229</v>
      </c>
      <c r="D87" s="221" t="s">
        <v>145</v>
      </c>
      <c r="E87" s="228">
        <v>1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22">
        <v>0</v>
      </c>
      <c r="O87" s="222">
        <f>ROUND(E87*N87,5)</f>
        <v>0</v>
      </c>
      <c r="P87" s="222">
        <v>0</v>
      </c>
      <c r="Q87" s="222">
        <f>ROUND(E87*P87,5)</f>
        <v>0</v>
      </c>
      <c r="R87" s="222"/>
      <c r="S87" s="222"/>
      <c r="T87" s="223">
        <v>0.216</v>
      </c>
      <c r="U87" s="222">
        <f>ROUND(E87*T87,2)</f>
        <v>0.22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108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13">
        <v>73</v>
      </c>
      <c r="B88" s="219" t="s">
        <v>204</v>
      </c>
      <c r="C88" s="264" t="s">
        <v>230</v>
      </c>
      <c r="D88" s="221" t="s">
        <v>145</v>
      </c>
      <c r="E88" s="228">
        <v>1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22">
        <v>5.0000000000000001E-4</v>
      </c>
      <c r="O88" s="222">
        <f>ROUND(E88*N88,5)</f>
        <v>5.0000000000000001E-4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116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13">
        <v>74</v>
      </c>
      <c r="B89" s="219" t="s">
        <v>204</v>
      </c>
      <c r="C89" s="264" t="s">
        <v>231</v>
      </c>
      <c r="D89" s="221" t="s">
        <v>145</v>
      </c>
      <c r="E89" s="228">
        <v>1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22">
        <v>1.5E-3</v>
      </c>
      <c r="O89" s="222">
        <f>ROUND(E89*N89,5)</f>
        <v>1.5E-3</v>
      </c>
      <c r="P89" s="222">
        <v>0</v>
      </c>
      <c r="Q89" s="222">
        <f>ROUND(E89*P89,5)</f>
        <v>0</v>
      </c>
      <c r="R89" s="222"/>
      <c r="S89" s="222"/>
      <c r="T89" s="223">
        <v>0</v>
      </c>
      <c r="U89" s="222">
        <f>ROUND(E89*T89,2)</f>
        <v>0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116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75</v>
      </c>
      <c r="B90" s="219" t="s">
        <v>232</v>
      </c>
      <c r="C90" s="264" t="s">
        <v>233</v>
      </c>
      <c r="D90" s="221" t="s">
        <v>145</v>
      </c>
      <c r="E90" s="228">
        <v>1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22">
        <v>0</v>
      </c>
      <c r="O90" s="222">
        <f>ROUND(E90*N90,5)</f>
        <v>0</v>
      </c>
      <c r="P90" s="222">
        <v>0</v>
      </c>
      <c r="Q90" s="222">
        <f>ROUND(E90*P90,5)</f>
        <v>0</v>
      </c>
      <c r="R90" s="222"/>
      <c r="S90" s="222"/>
      <c r="T90" s="223">
        <v>0.28799999999999998</v>
      </c>
      <c r="U90" s="222">
        <f>ROUND(E90*T90,2)</f>
        <v>0.28999999999999998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108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13">
        <v>76</v>
      </c>
      <c r="B91" s="219" t="s">
        <v>204</v>
      </c>
      <c r="C91" s="264" t="s">
        <v>234</v>
      </c>
      <c r="D91" s="221" t="s">
        <v>145</v>
      </c>
      <c r="E91" s="228">
        <v>1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21</v>
      </c>
      <c r="M91" s="232">
        <f>G91*(1+L91/100)</f>
        <v>0</v>
      </c>
      <c r="N91" s="222">
        <v>6.9999999999999999E-4</v>
      </c>
      <c r="O91" s="222">
        <f>ROUND(E91*N91,5)</f>
        <v>6.9999999999999999E-4</v>
      </c>
      <c r="P91" s="222">
        <v>0</v>
      </c>
      <c r="Q91" s="222">
        <f>ROUND(E91*P91,5)</f>
        <v>0</v>
      </c>
      <c r="R91" s="222"/>
      <c r="S91" s="222"/>
      <c r="T91" s="223">
        <v>0</v>
      </c>
      <c r="U91" s="222">
        <f>ROUND(E91*T91,2)</f>
        <v>0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116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 x14ac:dyDescent="0.2">
      <c r="A92" s="213">
        <v>77</v>
      </c>
      <c r="B92" s="219" t="s">
        <v>204</v>
      </c>
      <c r="C92" s="264" t="s">
        <v>231</v>
      </c>
      <c r="D92" s="221" t="s">
        <v>145</v>
      </c>
      <c r="E92" s="228">
        <v>1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22">
        <v>1.5E-3</v>
      </c>
      <c r="O92" s="222">
        <f>ROUND(E92*N92,5)</f>
        <v>1.5E-3</v>
      </c>
      <c r="P92" s="222">
        <v>0</v>
      </c>
      <c r="Q92" s="222">
        <f>ROUND(E92*P92,5)</f>
        <v>0</v>
      </c>
      <c r="R92" s="222"/>
      <c r="S92" s="222"/>
      <c r="T92" s="223">
        <v>0</v>
      </c>
      <c r="U92" s="222">
        <f>ROUND(E92*T92,2)</f>
        <v>0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116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2.5" outlineLevel="1" x14ac:dyDescent="0.2">
      <c r="A93" s="213">
        <v>78</v>
      </c>
      <c r="B93" s="219" t="s">
        <v>235</v>
      </c>
      <c r="C93" s="264" t="s">
        <v>236</v>
      </c>
      <c r="D93" s="221" t="s">
        <v>145</v>
      </c>
      <c r="E93" s="228">
        <v>8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21</v>
      </c>
      <c r="M93" s="232">
        <f>G93*(1+L93/100)</f>
        <v>0</v>
      </c>
      <c r="N93" s="222">
        <v>1E-4</v>
      </c>
      <c r="O93" s="222">
        <f>ROUND(E93*N93,5)</f>
        <v>8.0000000000000004E-4</v>
      </c>
      <c r="P93" s="222">
        <v>0</v>
      </c>
      <c r="Q93" s="222">
        <f>ROUND(E93*P93,5)</f>
        <v>0</v>
      </c>
      <c r="R93" s="222"/>
      <c r="S93" s="222"/>
      <c r="T93" s="223">
        <v>6.2E-2</v>
      </c>
      <c r="U93" s="222">
        <f>ROUND(E93*T93,2)</f>
        <v>0.5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108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>
        <v>79</v>
      </c>
      <c r="B94" s="219" t="s">
        <v>237</v>
      </c>
      <c r="C94" s="264" t="s">
        <v>238</v>
      </c>
      <c r="D94" s="221" t="s">
        <v>145</v>
      </c>
      <c r="E94" s="228">
        <v>3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21</v>
      </c>
      <c r="M94" s="232">
        <f>G94*(1+L94/100)</f>
        <v>0</v>
      </c>
      <c r="N94" s="222">
        <v>1.8000000000000001E-4</v>
      </c>
      <c r="O94" s="222">
        <f>ROUND(E94*N94,5)</f>
        <v>5.4000000000000001E-4</v>
      </c>
      <c r="P94" s="222">
        <v>0</v>
      </c>
      <c r="Q94" s="222">
        <f>ROUND(E94*P94,5)</f>
        <v>0</v>
      </c>
      <c r="R94" s="222"/>
      <c r="S94" s="222"/>
      <c r="T94" s="223">
        <v>0.16500000000000001</v>
      </c>
      <c r="U94" s="222">
        <f>ROUND(E94*T94,2)</f>
        <v>0.5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108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>
        <v>80</v>
      </c>
      <c r="B95" s="219" t="s">
        <v>239</v>
      </c>
      <c r="C95" s="264" t="s">
        <v>240</v>
      </c>
      <c r="D95" s="221" t="s">
        <v>145</v>
      </c>
      <c r="E95" s="228">
        <v>1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22">
        <v>3.1E-4</v>
      </c>
      <c r="O95" s="222">
        <f>ROUND(E95*N95,5)</f>
        <v>3.1E-4</v>
      </c>
      <c r="P95" s="222">
        <v>0</v>
      </c>
      <c r="Q95" s="222">
        <f>ROUND(E95*P95,5)</f>
        <v>0</v>
      </c>
      <c r="R95" s="222"/>
      <c r="S95" s="222"/>
      <c r="T95" s="223">
        <v>0.20699999999999999</v>
      </c>
      <c r="U95" s="222">
        <f>ROUND(E95*T95,2)</f>
        <v>0.21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108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>
        <v>81</v>
      </c>
      <c r="B96" s="219" t="s">
        <v>239</v>
      </c>
      <c r="C96" s="264" t="s">
        <v>240</v>
      </c>
      <c r="D96" s="221" t="s">
        <v>145</v>
      </c>
      <c r="E96" s="228">
        <v>5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22">
        <v>3.1E-4</v>
      </c>
      <c r="O96" s="222">
        <f>ROUND(E96*N96,5)</f>
        <v>1.5499999999999999E-3</v>
      </c>
      <c r="P96" s="222">
        <v>0</v>
      </c>
      <c r="Q96" s="222">
        <f>ROUND(E96*P96,5)</f>
        <v>0</v>
      </c>
      <c r="R96" s="222"/>
      <c r="S96" s="222"/>
      <c r="T96" s="223">
        <v>0.20699999999999999</v>
      </c>
      <c r="U96" s="222">
        <f>ROUND(E96*T96,2)</f>
        <v>1.04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108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>
        <v>82</v>
      </c>
      <c r="B97" s="219" t="s">
        <v>241</v>
      </c>
      <c r="C97" s="264" t="s">
        <v>242</v>
      </c>
      <c r="D97" s="221" t="s">
        <v>145</v>
      </c>
      <c r="E97" s="228">
        <v>6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22">
        <v>6.8000000000000005E-4</v>
      </c>
      <c r="O97" s="222">
        <f>ROUND(E97*N97,5)</f>
        <v>4.0800000000000003E-3</v>
      </c>
      <c r="P97" s="222">
        <v>0</v>
      </c>
      <c r="Q97" s="222">
        <f>ROUND(E97*P97,5)</f>
        <v>0</v>
      </c>
      <c r="R97" s="222"/>
      <c r="S97" s="222"/>
      <c r="T97" s="223">
        <v>0.26900000000000002</v>
      </c>
      <c r="U97" s="222">
        <f>ROUND(E97*T97,2)</f>
        <v>1.61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108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>
        <v>83</v>
      </c>
      <c r="B98" s="219" t="s">
        <v>243</v>
      </c>
      <c r="C98" s="264" t="s">
        <v>244</v>
      </c>
      <c r="D98" s="221" t="s">
        <v>145</v>
      </c>
      <c r="E98" s="228">
        <v>7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22">
        <v>1.0399999999999999E-3</v>
      </c>
      <c r="O98" s="222">
        <f>ROUND(E98*N98,5)</f>
        <v>7.28E-3</v>
      </c>
      <c r="P98" s="222">
        <v>0</v>
      </c>
      <c r="Q98" s="222">
        <f>ROUND(E98*P98,5)</f>
        <v>0</v>
      </c>
      <c r="R98" s="222"/>
      <c r="S98" s="222"/>
      <c r="T98" s="223">
        <v>0.35099999999999998</v>
      </c>
      <c r="U98" s="222">
        <f>ROUND(E98*T98,2)</f>
        <v>2.46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108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>
        <v>84</v>
      </c>
      <c r="B99" s="219" t="s">
        <v>245</v>
      </c>
      <c r="C99" s="264" t="s">
        <v>246</v>
      </c>
      <c r="D99" s="221" t="s">
        <v>145</v>
      </c>
      <c r="E99" s="228">
        <v>1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22">
        <v>3.8999999999999999E-4</v>
      </c>
      <c r="O99" s="222">
        <f>ROUND(E99*N99,5)</f>
        <v>3.8999999999999999E-4</v>
      </c>
      <c r="P99" s="222">
        <v>0</v>
      </c>
      <c r="Q99" s="222">
        <f>ROUND(E99*P99,5)</f>
        <v>0</v>
      </c>
      <c r="R99" s="222"/>
      <c r="S99" s="222"/>
      <c r="T99" s="223">
        <v>0.20699999999999999</v>
      </c>
      <c r="U99" s="222">
        <f>ROUND(E99*T99,2)</f>
        <v>0.21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108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>
        <v>85</v>
      </c>
      <c r="B100" s="219" t="s">
        <v>247</v>
      </c>
      <c r="C100" s="264" t="s">
        <v>248</v>
      </c>
      <c r="D100" s="221" t="s">
        <v>145</v>
      </c>
      <c r="E100" s="228">
        <v>5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22">
        <v>5.6999999999999998E-4</v>
      </c>
      <c r="O100" s="222">
        <f>ROUND(E100*N100,5)</f>
        <v>2.8500000000000001E-3</v>
      </c>
      <c r="P100" s="222">
        <v>0</v>
      </c>
      <c r="Q100" s="222">
        <f>ROUND(E100*P100,5)</f>
        <v>0</v>
      </c>
      <c r="R100" s="222"/>
      <c r="S100" s="222"/>
      <c r="T100" s="223">
        <v>0.22700000000000001</v>
      </c>
      <c r="U100" s="222">
        <f>ROUND(E100*T100,2)</f>
        <v>1.1399999999999999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108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>
        <v>86</v>
      </c>
      <c r="B101" s="219" t="s">
        <v>249</v>
      </c>
      <c r="C101" s="264" t="s">
        <v>250</v>
      </c>
      <c r="D101" s="221" t="s">
        <v>145</v>
      </c>
      <c r="E101" s="228">
        <v>4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22">
        <v>8.0000000000000004E-4</v>
      </c>
      <c r="O101" s="222">
        <f>ROUND(E101*N101,5)</f>
        <v>3.2000000000000002E-3</v>
      </c>
      <c r="P101" s="222">
        <v>0</v>
      </c>
      <c r="Q101" s="222">
        <f>ROUND(E101*P101,5)</f>
        <v>0</v>
      </c>
      <c r="R101" s="222"/>
      <c r="S101" s="222"/>
      <c r="T101" s="223">
        <v>0.26900000000000002</v>
      </c>
      <c r="U101" s="222">
        <f>ROUND(E101*T101,2)</f>
        <v>1.08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108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>
        <v>87</v>
      </c>
      <c r="B102" s="219" t="s">
        <v>251</v>
      </c>
      <c r="C102" s="264" t="s">
        <v>252</v>
      </c>
      <c r="D102" s="221" t="s">
        <v>145</v>
      </c>
      <c r="E102" s="228">
        <v>2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22">
        <v>1.1800000000000001E-3</v>
      </c>
      <c r="O102" s="222">
        <f>ROUND(E102*N102,5)</f>
        <v>2.3600000000000001E-3</v>
      </c>
      <c r="P102" s="222">
        <v>0</v>
      </c>
      <c r="Q102" s="222">
        <f>ROUND(E102*P102,5)</f>
        <v>0</v>
      </c>
      <c r="R102" s="222"/>
      <c r="S102" s="222"/>
      <c r="T102" s="223">
        <v>0.35099999999999998</v>
      </c>
      <c r="U102" s="222">
        <f>ROUND(E102*T102,2)</f>
        <v>0.7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108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>
        <v>88</v>
      </c>
      <c r="B103" s="219" t="s">
        <v>253</v>
      </c>
      <c r="C103" s="264" t="s">
        <v>254</v>
      </c>
      <c r="D103" s="221" t="s">
        <v>145</v>
      </c>
      <c r="E103" s="228">
        <v>1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21</v>
      </c>
      <c r="M103" s="232">
        <f>G103*(1+L103/100)</f>
        <v>0</v>
      </c>
      <c r="N103" s="222">
        <v>3.6999999999999999E-4</v>
      </c>
      <c r="O103" s="222">
        <f>ROUND(E103*N103,5)</f>
        <v>3.6999999999999999E-4</v>
      </c>
      <c r="P103" s="222">
        <v>0</v>
      </c>
      <c r="Q103" s="222">
        <f>ROUND(E103*P103,5)</f>
        <v>0</v>
      </c>
      <c r="R103" s="222"/>
      <c r="S103" s="222"/>
      <c r="T103" s="223">
        <v>0.22700000000000001</v>
      </c>
      <c r="U103" s="222">
        <f>ROUND(E103*T103,2)</f>
        <v>0.23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108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>
        <v>89</v>
      </c>
      <c r="B104" s="219" t="s">
        <v>255</v>
      </c>
      <c r="C104" s="264" t="s">
        <v>256</v>
      </c>
      <c r="D104" s="221" t="s">
        <v>145</v>
      </c>
      <c r="E104" s="228">
        <v>1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22">
        <v>4.8000000000000001E-4</v>
      </c>
      <c r="O104" s="222">
        <f>ROUND(E104*N104,5)</f>
        <v>4.8000000000000001E-4</v>
      </c>
      <c r="P104" s="222">
        <v>0</v>
      </c>
      <c r="Q104" s="222">
        <f>ROUND(E104*P104,5)</f>
        <v>0</v>
      </c>
      <c r="R104" s="222"/>
      <c r="S104" s="222"/>
      <c r="T104" s="223">
        <v>0.26900000000000002</v>
      </c>
      <c r="U104" s="222">
        <f>ROUND(E104*T104,2)</f>
        <v>0.27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108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>
        <v>90</v>
      </c>
      <c r="B105" s="219" t="s">
        <v>257</v>
      </c>
      <c r="C105" s="264" t="s">
        <v>258</v>
      </c>
      <c r="D105" s="221" t="s">
        <v>145</v>
      </c>
      <c r="E105" s="228">
        <v>1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22">
        <v>9.2000000000000003E-4</v>
      </c>
      <c r="O105" s="222">
        <f>ROUND(E105*N105,5)</f>
        <v>9.2000000000000003E-4</v>
      </c>
      <c r="P105" s="222">
        <v>0</v>
      </c>
      <c r="Q105" s="222">
        <f>ROUND(E105*P105,5)</f>
        <v>0</v>
      </c>
      <c r="R105" s="222"/>
      <c r="S105" s="222"/>
      <c r="T105" s="223">
        <v>0.35099999999999998</v>
      </c>
      <c r="U105" s="222">
        <f>ROUND(E105*T105,2)</f>
        <v>0.35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108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22.5" outlineLevel="1" x14ac:dyDescent="0.2">
      <c r="A106" s="213">
        <v>91</v>
      </c>
      <c r="B106" s="219" t="s">
        <v>259</v>
      </c>
      <c r="C106" s="264" t="s">
        <v>260</v>
      </c>
      <c r="D106" s="221" t="s">
        <v>145</v>
      </c>
      <c r="E106" s="228">
        <v>17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22">
        <v>0</v>
      </c>
      <c r="O106" s="222">
        <f>ROUND(E106*N106,5)</f>
        <v>0</v>
      </c>
      <c r="P106" s="222">
        <v>0</v>
      </c>
      <c r="Q106" s="222">
        <f>ROUND(E106*P106,5)</f>
        <v>0</v>
      </c>
      <c r="R106" s="222"/>
      <c r="S106" s="222"/>
      <c r="T106" s="223">
        <v>0.186</v>
      </c>
      <c r="U106" s="222">
        <f>ROUND(E106*T106,2)</f>
        <v>3.16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108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1" x14ac:dyDescent="0.2">
      <c r="A107" s="213">
        <v>92</v>
      </c>
      <c r="B107" s="219" t="s">
        <v>261</v>
      </c>
      <c r="C107" s="264" t="s">
        <v>262</v>
      </c>
      <c r="D107" s="221" t="s">
        <v>145</v>
      </c>
      <c r="E107" s="228">
        <v>18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22">
        <v>0</v>
      </c>
      <c r="O107" s="222">
        <f>ROUND(E107*N107,5)</f>
        <v>0</v>
      </c>
      <c r="P107" s="222">
        <v>0</v>
      </c>
      <c r="Q107" s="222">
        <f>ROUND(E107*P107,5)</f>
        <v>0</v>
      </c>
      <c r="R107" s="222"/>
      <c r="S107" s="222"/>
      <c r="T107" s="223">
        <v>0.186</v>
      </c>
      <c r="U107" s="222">
        <f>ROUND(E107*T107,2)</f>
        <v>3.35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108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>
        <v>93</v>
      </c>
      <c r="B108" s="219" t="s">
        <v>263</v>
      </c>
      <c r="C108" s="264" t="s">
        <v>264</v>
      </c>
      <c r="D108" s="221" t="s">
        <v>145</v>
      </c>
      <c r="E108" s="228">
        <v>20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22">
        <v>2.5999999999999998E-4</v>
      </c>
      <c r="O108" s="222">
        <f>ROUND(E108*N108,5)</f>
        <v>5.1999999999999998E-3</v>
      </c>
      <c r="P108" s="222">
        <v>0</v>
      </c>
      <c r="Q108" s="222">
        <f>ROUND(E108*P108,5)</f>
        <v>0</v>
      </c>
      <c r="R108" s="222"/>
      <c r="S108" s="222"/>
      <c r="T108" s="223">
        <v>0</v>
      </c>
      <c r="U108" s="222">
        <f>ROUND(E108*T108,2)</f>
        <v>0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116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>
        <v>94</v>
      </c>
      <c r="B109" s="219" t="s">
        <v>204</v>
      </c>
      <c r="C109" s="264" t="s">
        <v>265</v>
      </c>
      <c r="D109" s="221" t="s">
        <v>145</v>
      </c>
      <c r="E109" s="228">
        <v>15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22">
        <v>5.0000000000000002E-5</v>
      </c>
      <c r="O109" s="222">
        <f>ROUND(E109*N109,5)</f>
        <v>7.5000000000000002E-4</v>
      </c>
      <c r="P109" s="222">
        <v>0</v>
      </c>
      <c r="Q109" s="222">
        <f>ROUND(E109*P109,5)</f>
        <v>0</v>
      </c>
      <c r="R109" s="222"/>
      <c r="S109" s="222"/>
      <c r="T109" s="223">
        <v>0</v>
      </c>
      <c r="U109" s="222">
        <f>ROUND(E109*T109,2)</f>
        <v>0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116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>
        <v>95</v>
      </c>
      <c r="B110" s="219" t="s">
        <v>266</v>
      </c>
      <c r="C110" s="264" t="s">
        <v>267</v>
      </c>
      <c r="D110" s="221" t="s">
        <v>145</v>
      </c>
      <c r="E110" s="228">
        <v>1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22">
        <v>5.5000000000000003E-4</v>
      </c>
      <c r="O110" s="222">
        <f>ROUND(E110*N110,5)</f>
        <v>5.5000000000000003E-4</v>
      </c>
      <c r="P110" s="222">
        <v>0</v>
      </c>
      <c r="Q110" s="222">
        <f>ROUND(E110*P110,5)</f>
        <v>0</v>
      </c>
      <c r="R110" s="222"/>
      <c r="S110" s="222"/>
      <c r="T110" s="223">
        <v>0.22700000000000001</v>
      </c>
      <c r="U110" s="222">
        <f>ROUND(E110*T110,2)</f>
        <v>0.23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108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>
        <v>96</v>
      </c>
      <c r="B111" s="219" t="s">
        <v>268</v>
      </c>
      <c r="C111" s="264" t="s">
        <v>269</v>
      </c>
      <c r="D111" s="221" t="s">
        <v>145</v>
      </c>
      <c r="E111" s="228">
        <v>2</v>
      </c>
      <c r="F111" s="231"/>
      <c r="G111" s="232">
        <f>ROUND(E111*F111,2)</f>
        <v>0</v>
      </c>
      <c r="H111" s="231"/>
      <c r="I111" s="232">
        <f>ROUND(E111*H111,2)</f>
        <v>0</v>
      </c>
      <c r="J111" s="231"/>
      <c r="K111" s="232">
        <f>ROUND(E111*J111,2)</f>
        <v>0</v>
      </c>
      <c r="L111" s="232">
        <v>21</v>
      </c>
      <c r="M111" s="232">
        <f>G111*(1+L111/100)</f>
        <v>0</v>
      </c>
      <c r="N111" s="222">
        <v>5.5999999999999995E-4</v>
      </c>
      <c r="O111" s="222">
        <f>ROUND(E111*N111,5)</f>
        <v>1.1199999999999999E-3</v>
      </c>
      <c r="P111" s="222">
        <v>0</v>
      </c>
      <c r="Q111" s="222">
        <f>ROUND(E111*P111,5)</f>
        <v>0</v>
      </c>
      <c r="R111" s="222"/>
      <c r="S111" s="222"/>
      <c r="T111" s="223">
        <v>0.26900000000000002</v>
      </c>
      <c r="U111" s="222">
        <f>ROUND(E111*T111,2)</f>
        <v>0.54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108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>
        <v>97</v>
      </c>
      <c r="B112" s="219" t="s">
        <v>270</v>
      </c>
      <c r="C112" s="264" t="s">
        <v>271</v>
      </c>
      <c r="D112" s="221" t="s">
        <v>145</v>
      </c>
      <c r="E112" s="228">
        <v>2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21</v>
      </c>
      <c r="M112" s="232">
        <f>G112*(1+L112/100)</f>
        <v>0</v>
      </c>
      <c r="N112" s="222">
        <v>8.4000000000000003E-4</v>
      </c>
      <c r="O112" s="222">
        <f>ROUND(E112*N112,5)</f>
        <v>1.6800000000000001E-3</v>
      </c>
      <c r="P112" s="222">
        <v>0</v>
      </c>
      <c r="Q112" s="222">
        <f>ROUND(E112*P112,5)</f>
        <v>0</v>
      </c>
      <c r="R112" s="222"/>
      <c r="S112" s="222"/>
      <c r="T112" s="223">
        <v>0.35099999999999998</v>
      </c>
      <c r="U112" s="222">
        <f>ROUND(E112*T112,2)</f>
        <v>0.7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108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2.5" outlineLevel="1" x14ac:dyDescent="0.2">
      <c r="A113" s="213">
        <v>98</v>
      </c>
      <c r="B113" s="219" t="s">
        <v>272</v>
      </c>
      <c r="C113" s="264" t="s">
        <v>273</v>
      </c>
      <c r="D113" s="221" t="s">
        <v>145</v>
      </c>
      <c r="E113" s="228">
        <v>16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22">
        <v>1.9000000000000001E-4</v>
      </c>
      <c r="O113" s="222">
        <f>ROUND(E113*N113,5)</f>
        <v>3.0400000000000002E-3</v>
      </c>
      <c r="P113" s="222">
        <v>0</v>
      </c>
      <c r="Q113" s="222">
        <f>ROUND(E113*P113,5)</f>
        <v>0</v>
      </c>
      <c r="R113" s="222"/>
      <c r="S113" s="222"/>
      <c r="T113" s="223">
        <v>8.3000000000000004E-2</v>
      </c>
      <c r="U113" s="222">
        <f>ROUND(E113*T113,2)</f>
        <v>1.33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108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>
        <v>99</v>
      </c>
      <c r="B114" s="219" t="s">
        <v>274</v>
      </c>
      <c r="C114" s="264" t="s">
        <v>275</v>
      </c>
      <c r="D114" s="221" t="s">
        <v>145</v>
      </c>
      <c r="E114" s="228">
        <v>9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22">
        <v>6.3000000000000003E-4</v>
      </c>
      <c r="O114" s="222">
        <f>ROUND(E114*N114,5)</f>
        <v>5.6699999999999997E-3</v>
      </c>
      <c r="P114" s="222">
        <v>0</v>
      </c>
      <c r="Q114" s="222">
        <f>ROUND(E114*P114,5)</f>
        <v>0</v>
      </c>
      <c r="R114" s="222"/>
      <c r="S114" s="222"/>
      <c r="T114" s="223">
        <v>0.38100000000000001</v>
      </c>
      <c r="U114" s="222">
        <f>ROUND(E114*T114,2)</f>
        <v>3.43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108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>
        <v>100</v>
      </c>
      <c r="B115" s="219" t="s">
        <v>276</v>
      </c>
      <c r="C115" s="264" t="s">
        <v>277</v>
      </c>
      <c r="D115" s="221" t="s">
        <v>145</v>
      </c>
      <c r="E115" s="228">
        <v>3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22">
        <v>2.5200000000000001E-3</v>
      </c>
      <c r="O115" s="222">
        <f>ROUND(E115*N115,5)</f>
        <v>7.5599999999999999E-3</v>
      </c>
      <c r="P115" s="222">
        <v>0</v>
      </c>
      <c r="Q115" s="222">
        <f>ROUND(E115*P115,5)</f>
        <v>0</v>
      </c>
      <c r="R115" s="222"/>
      <c r="S115" s="222"/>
      <c r="T115" s="223">
        <v>0.433</v>
      </c>
      <c r="U115" s="222">
        <f>ROUND(E115*T115,2)</f>
        <v>1.3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108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>
        <v>101</v>
      </c>
      <c r="B116" s="219" t="s">
        <v>278</v>
      </c>
      <c r="C116" s="264" t="s">
        <v>279</v>
      </c>
      <c r="D116" s="221" t="s">
        <v>139</v>
      </c>
      <c r="E116" s="228">
        <v>8.6599999999999996E-2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21</v>
      </c>
      <c r="M116" s="232">
        <f>G116*(1+L116/100)</f>
        <v>0</v>
      </c>
      <c r="N116" s="222">
        <v>0</v>
      </c>
      <c r="O116" s="222">
        <f>ROUND(E116*N116,5)</f>
        <v>0</v>
      </c>
      <c r="P116" s="222">
        <v>0</v>
      </c>
      <c r="Q116" s="222">
        <f>ROUND(E116*P116,5)</f>
        <v>0</v>
      </c>
      <c r="R116" s="222"/>
      <c r="S116" s="222"/>
      <c r="T116" s="223">
        <v>2.351</v>
      </c>
      <c r="U116" s="222">
        <f>ROUND(E116*T116,2)</f>
        <v>0.2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108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x14ac:dyDescent="0.2">
      <c r="A117" s="214" t="s">
        <v>103</v>
      </c>
      <c r="B117" s="220" t="s">
        <v>72</v>
      </c>
      <c r="C117" s="266" t="s">
        <v>73</v>
      </c>
      <c r="D117" s="225"/>
      <c r="E117" s="230"/>
      <c r="F117" s="233"/>
      <c r="G117" s="233">
        <f>SUMIF(AE118:AE133,"&lt;&gt;NOR",G118:G133)</f>
        <v>0</v>
      </c>
      <c r="H117" s="233"/>
      <c r="I117" s="233">
        <f>SUM(I118:I133)</f>
        <v>0</v>
      </c>
      <c r="J117" s="233"/>
      <c r="K117" s="233">
        <f>SUM(K118:K133)</f>
        <v>0</v>
      </c>
      <c r="L117" s="233"/>
      <c r="M117" s="233">
        <f>SUM(M118:M133)</f>
        <v>0</v>
      </c>
      <c r="N117" s="226"/>
      <c r="O117" s="226">
        <f>SUM(O118:O133)</f>
        <v>0.98038000000000003</v>
      </c>
      <c r="P117" s="226"/>
      <c r="Q117" s="226">
        <f>SUM(Q118:Q133)</f>
        <v>0</v>
      </c>
      <c r="R117" s="226"/>
      <c r="S117" s="226"/>
      <c r="T117" s="227"/>
      <c r="U117" s="226">
        <f>SUM(U118:U133)</f>
        <v>56.08</v>
      </c>
      <c r="AE117" t="s">
        <v>104</v>
      </c>
    </row>
    <row r="118" spans="1:60" outlineLevel="1" x14ac:dyDescent="0.2">
      <c r="A118" s="213">
        <v>102</v>
      </c>
      <c r="B118" s="219" t="s">
        <v>280</v>
      </c>
      <c r="C118" s="264" t="s">
        <v>281</v>
      </c>
      <c r="D118" s="221" t="s">
        <v>145</v>
      </c>
      <c r="E118" s="228">
        <v>1</v>
      </c>
      <c r="F118" s="231"/>
      <c r="G118" s="232">
        <f>ROUND(E118*F118,2)</f>
        <v>0</v>
      </c>
      <c r="H118" s="231"/>
      <c r="I118" s="232">
        <f>ROUND(E118*H118,2)</f>
        <v>0</v>
      </c>
      <c r="J118" s="231"/>
      <c r="K118" s="232">
        <f>ROUND(E118*J118,2)</f>
        <v>0</v>
      </c>
      <c r="L118" s="232">
        <v>21</v>
      </c>
      <c r="M118" s="232">
        <f>G118*(1+L118/100)</f>
        <v>0</v>
      </c>
      <c r="N118" s="222">
        <v>1.251E-2</v>
      </c>
      <c r="O118" s="222">
        <f>ROUND(E118*N118,5)</f>
        <v>1.251E-2</v>
      </c>
      <c r="P118" s="222">
        <v>0</v>
      </c>
      <c r="Q118" s="222">
        <f>ROUND(E118*P118,5)</f>
        <v>0</v>
      </c>
      <c r="R118" s="222"/>
      <c r="S118" s="222"/>
      <c r="T118" s="223">
        <v>0.85499999999999998</v>
      </c>
      <c r="U118" s="222">
        <f>ROUND(E118*T118,2)</f>
        <v>0.86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108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>
        <v>103</v>
      </c>
      <c r="B119" s="219" t="s">
        <v>282</v>
      </c>
      <c r="C119" s="264" t="s">
        <v>283</v>
      </c>
      <c r="D119" s="221" t="s">
        <v>145</v>
      </c>
      <c r="E119" s="228">
        <v>2</v>
      </c>
      <c r="F119" s="231"/>
      <c r="G119" s="232">
        <f>ROUND(E119*F119,2)</f>
        <v>0</v>
      </c>
      <c r="H119" s="231"/>
      <c r="I119" s="232">
        <f>ROUND(E119*H119,2)</f>
        <v>0</v>
      </c>
      <c r="J119" s="231"/>
      <c r="K119" s="232">
        <f>ROUND(E119*J119,2)</f>
        <v>0</v>
      </c>
      <c r="L119" s="232">
        <v>21</v>
      </c>
      <c r="M119" s="232">
        <f>G119*(1+L119/100)</f>
        <v>0</v>
      </c>
      <c r="N119" s="222">
        <v>1.787E-2</v>
      </c>
      <c r="O119" s="222">
        <f>ROUND(E119*N119,5)</f>
        <v>3.5740000000000001E-2</v>
      </c>
      <c r="P119" s="222">
        <v>0</v>
      </c>
      <c r="Q119" s="222">
        <f>ROUND(E119*P119,5)</f>
        <v>0</v>
      </c>
      <c r="R119" s="222"/>
      <c r="S119" s="222"/>
      <c r="T119" s="223">
        <v>0.86699999999999999</v>
      </c>
      <c r="U119" s="222">
        <f>ROUND(E119*T119,2)</f>
        <v>1.73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108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>
        <v>104</v>
      </c>
      <c r="B120" s="219" t="s">
        <v>284</v>
      </c>
      <c r="C120" s="264" t="s">
        <v>285</v>
      </c>
      <c r="D120" s="221" t="s">
        <v>145</v>
      </c>
      <c r="E120" s="228">
        <v>1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22">
        <v>8.6400000000000001E-3</v>
      </c>
      <c r="O120" s="222">
        <f>ROUND(E120*N120,5)</f>
        <v>8.6400000000000001E-3</v>
      </c>
      <c r="P120" s="222">
        <v>0</v>
      </c>
      <c r="Q120" s="222">
        <f>ROUND(E120*P120,5)</f>
        <v>0</v>
      </c>
      <c r="R120" s="222"/>
      <c r="S120" s="222"/>
      <c r="T120" s="223">
        <v>0.84799999999999998</v>
      </c>
      <c r="U120" s="222">
        <f>ROUND(E120*T120,2)</f>
        <v>0.85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108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>
        <v>105</v>
      </c>
      <c r="B121" s="219" t="s">
        <v>286</v>
      </c>
      <c r="C121" s="264" t="s">
        <v>287</v>
      </c>
      <c r="D121" s="221" t="s">
        <v>145</v>
      </c>
      <c r="E121" s="228">
        <v>1</v>
      </c>
      <c r="F121" s="231"/>
      <c r="G121" s="232">
        <f>ROUND(E121*F121,2)</f>
        <v>0</v>
      </c>
      <c r="H121" s="231"/>
      <c r="I121" s="232">
        <f>ROUND(E121*H121,2)</f>
        <v>0</v>
      </c>
      <c r="J121" s="231"/>
      <c r="K121" s="232">
        <f>ROUND(E121*J121,2)</f>
        <v>0</v>
      </c>
      <c r="L121" s="232">
        <v>21</v>
      </c>
      <c r="M121" s="232">
        <f>G121*(1+L121/100)</f>
        <v>0</v>
      </c>
      <c r="N121" s="222">
        <v>1.5310000000000001E-2</v>
      </c>
      <c r="O121" s="222">
        <f>ROUND(E121*N121,5)</f>
        <v>1.5310000000000001E-2</v>
      </c>
      <c r="P121" s="222">
        <v>0</v>
      </c>
      <c r="Q121" s="222">
        <f>ROUND(E121*P121,5)</f>
        <v>0</v>
      </c>
      <c r="R121" s="222"/>
      <c r="S121" s="222"/>
      <c r="T121" s="223">
        <v>0.92900000000000005</v>
      </c>
      <c r="U121" s="222">
        <f>ROUND(E121*T121,2)</f>
        <v>0.93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108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>
        <v>106</v>
      </c>
      <c r="B122" s="219" t="s">
        <v>288</v>
      </c>
      <c r="C122" s="264" t="s">
        <v>289</v>
      </c>
      <c r="D122" s="221" t="s">
        <v>145</v>
      </c>
      <c r="E122" s="228">
        <v>3</v>
      </c>
      <c r="F122" s="231"/>
      <c r="G122" s="232">
        <f>ROUND(E122*F122,2)</f>
        <v>0</v>
      </c>
      <c r="H122" s="231"/>
      <c r="I122" s="232">
        <f>ROUND(E122*H122,2)</f>
        <v>0</v>
      </c>
      <c r="J122" s="231"/>
      <c r="K122" s="232">
        <f>ROUND(E122*J122,2)</f>
        <v>0</v>
      </c>
      <c r="L122" s="232">
        <v>21</v>
      </c>
      <c r="M122" s="232">
        <f>G122*(1+L122/100)</f>
        <v>0</v>
      </c>
      <c r="N122" s="222">
        <v>2.0420000000000001E-2</v>
      </c>
      <c r="O122" s="222">
        <f>ROUND(E122*N122,5)</f>
        <v>6.1260000000000002E-2</v>
      </c>
      <c r="P122" s="222">
        <v>0</v>
      </c>
      <c r="Q122" s="222">
        <f>ROUND(E122*P122,5)</f>
        <v>0</v>
      </c>
      <c r="R122" s="222"/>
      <c r="S122" s="222"/>
      <c r="T122" s="223">
        <v>0.94499999999999995</v>
      </c>
      <c r="U122" s="222">
        <f>ROUND(E122*T122,2)</f>
        <v>2.84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108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>
        <v>107</v>
      </c>
      <c r="B123" s="219" t="s">
        <v>290</v>
      </c>
      <c r="C123" s="264" t="s">
        <v>291</v>
      </c>
      <c r="D123" s="221" t="s">
        <v>145</v>
      </c>
      <c r="E123" s="228">
        <v>4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22">
        <v>2.2970000000000001E-2</v>
      </c>
      <c r="O123" s="222">
        <f>ROUND(E123*N123,5)</f>
        <v>9.1880000000000003E-2</v>
      </c>
      <c r="P123" s="222">
        <v>0</v>
      </c>
      <c r="Q123" s="222">
        <f>ROUND(E123*P123,5)</f>
        <v>0</v>
      </c>
      <c r="R123" s="222"/>
      <c r="S123" s="222"/>
      <c r="T123" s="223">
        <v>0.94499999999999995</v>
      </c>
      <c r="U123" s="222">
        <f>ROUND(E123*T123,2)</f>
        <v>3.78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108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>
        <v>108</v>
      </c>
      <c r="B124" s="219" t="s">
        <v>292</v>
      </c>
      <c r="C124" s="264" t="s">
        <v>293</v>
      </c>
      <c r="D124" s="221" t="s">
        <v>145</v>
      </c>
      <c r="E124" s="228">
        <v>1</v>
      </c>
      <c r="F124" s="231"/>
      <c r="G124" s="232">
        <f>ROUND(E124*F124,2)</f>
        <v>0</v>
      </c>
      <c r="H124" s="231"/>
      <c r="I124" s="232">
        <f>ROUND(E124*H124,2)</f>
        <v>0</v>
      </c>
      <c r="J124" s="231"/>
      <c r="K124" s="232">
        <f>ROUND(E124*J124,2)</f>
        <v>0</v>
      </c>
      <c r="L124" s="232">
        <v>21</v>
      </c>
      <c r="M124" s="232">
        <f>G124*(1+L124/100)</f>
        <v>0</v>
      </c>
      <c r="N124" s="222">
        <v>1.516E-2</v>
      </c>
      <c r="O124" s="222">
        <f>ROUND(E124*N124,5)</f>
        <v>1.516E-2</v>
      </c>
      <c r="P124" s="222">
        <v>0</v>
      </c>
      <c r="Q124" s="222">
        <f>ROUND(E124*P124,5)</f>
        <v>0</v>
      </c>
      <c r="R124" s="222"/>
      <c r="S124" s="222"/>
      <c r="T124" s="223">
        <v>0.91300000000000003</v>
      </c>
      <c r="U124" s="222">
        <f>ROUND(E124*T124,2)</f>
        <v>0.91</v>
      </c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108</v>
      </c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>
        <v>109</v>
      </c>
      <c r="B125" s="219" t="s">
        <v>294</v>
      </c>
      <c r="C125" s="264" t="s">
        <v>295</v>
      </c>
      <c r="D125" s="221" t="s">
        <v>145</v>
      </c>
      <c r="E125" s="228">
        <v>5</v>
      </c>
      <c r="F125" s="231"/>
      <c r="G125" s="232">
        <f>ROUND(E125*F125,2)</f>
        <v>0</v>
      </c>
      <c r="H125" s="231"/>
      <c r="I125" s="232">
        <f>ROUND(E125*H125,2)</f>
        <v>0</v>
      </c>
      <c r="J125" s="231"/>
      <c r="K125" s="232">
        <f>ROUND(E125*J125,2)</f>
        <v>0</v>
      </c>
      <c r="L125" s="232">
        <v>21</v>
      </c>
      <c r="M125" s="232">
        <f>G125*(1+L125/100)</f>
        <v>0</v>
      </c>
      <c r="N125" s="222">
        <v>2.7289999999999998E-2</v>
      </c>
      <c r="O125" s="222">
        <f>ROUND(E125*N125,5)</f>
        <v>0.13644999999999999</v>
      </c>
      <c r="P125" s="222">
        <v>0</v>
      </c>
      <c r="Q125" s="222">
        <f>ROUND(E125*P125,5)</f>
        <v>0</v>
      </c>
      <c r="R125" s="222"/>
      <c r="S125" s="222"/>
      <c r="T125" s="223">
        <v>0.94499999999999995</v>
      </c>
      <c r="U125" s="222">
        <f>ROUND(E125*T125,2)</f>
        <v>4.7300000000000004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108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>
        <v>110</v>
      </c>
      <c r="B126" s="219" t="s">
        <v>296</v>
      </c>
      <c r="C126" s="264" t="s">
        <v>297</v>
      </c>
      <c r="D126" s="221" t="s">
        <v>145</v>
      </c>
      <c r="E126" s="228">
        <v>4</v>
      </c>
      <c r="F126" s="231"/>
      <c r="G126" s="232">
        <f>ROUND(E126*F126,2)</f>
        <v>0</v>
      </c>
      <c r="H126" s="231"/>
      <c r="I126" s="232">
        <f>ROUND(E126*H126,2)</f>
        <v>0</v>
      </c>
      <c r="J126" s="231"/>
      <c r="K126" s="232">
        <f>ROUND(E126*J126,2)</f>
        <v>0</v>
      </c>
      <c r="L126" s="232">
        <v>21</v>
      </c>
      <c r="M126" s="232">
        <f>G126*(1+L126/100)</f>
        <v>0</v>
      </c>
      <c r="N126" s="222">
        <v>3.0329999999999999E-2</v>
      </c>
      <c r="O126" s="222">
        <f>ROUND(E126*N126,5)</f>
        <v>0.12132</v>
      </c>
      <c r="P126" s="222">
        <v>0</v>
      </c>
      <c r="Q126" s="222">
        <f>ROUND(E126*P126,5)</f>
        <v>0</v>
      </c>
      <c r="R126" s="222"/>
      <c r="S126" s="222"/>
      <c r="T126" s="223">
        <v>0.95299999999999996</v>
      </c>
      <c r="U126" s="222">
        <f>ROUND(E126*T126,2)</f>
        <v>3.81</v>
      </c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108</v>
      </c>
      <c r="AF126" s="212"/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>
        <v>111</v>
      </c>
      <c r="B127" s="219" t="s">
        <v>298</v>
      </c>
      <c r="C127" s="264" t="s">
        <v>299</v>
      </c>
      <c r="D127" s="221" t="s">
        <v>145</v>
      </c>
      <c r="E127" s="228">
        <v>3</v>
      </c>
      <c r="F127" s="231"/>
      <c r="G127" s="232">
        <f>ROUND(E127*F127,2)</f>
        <v>0</v>
      </c>
      <c r="H127" s="231"/>
      <c r="I127" s="232">
        <f>ROUND(E127*H127,2)</f>
        <v>0</v>
      </c>
      <c r="J127" s="231"/>
      <c r="K127" s="232">
        <f>ROUND(E127*J127,2)</f>
        <v>0</v>
      </c>
      <c r="L127" s="232">
        <v>21</v>
      </c>
      <c r="M127" s="232">
        <f>G127*(1+L127/100)</f>
        <v>0</v>
      </c>
      <c r="N127" s="222">
        <v>3.3360000000000001E-2</v>
      </c>
      <c r="O127" s="222">
        <f>ROUND(E127*N127,5)</f>
        <v>0.10008</v>
      </c>
      <c r="P127" s="222">
        <v>0</v>
      </c>
      <c r="Q127" s="222">
        <f>ROUND(E127*P127,5)</f>
        <v>0</v>
      </c>
      <c r="R127" s="222"/>
      <c r="S127" s="222"/>
      <c r="T127" s="223">
        <v>0.96099999999999997</v>
      </c>
      <c r="U127" s="222">
        <f>ROUND(E127*T127,2)</f>
        <v>2.88</v>
      </c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108</v>
      </c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>
        <v>112</v>
      </c>
      <c r="B128" s="219" t="s">
        <v>300</v>
      </c>
      <c r="C128" s="264" t="s">
        <v>301</v>
      </c>
      <c r="D128" s="221" t="s">
        <v>145</v>
      </c>
      <c r="E128" s="228">
        <v>5</v>
      </c>
      <c r="F128" s="231"/>
      <c r="G128" s="232">
        <f>ROUND(E128*F128,2)</f>
        <v>0</v>
      </c>
      <c r="H128" s="231"/>
      <c r="I128" s="232">
        <f>ROUND(E128*H128,2)</f>
        <v>0</v>
      </c>
      <c r="J128" s="231"/>
      <c r="K128" s="232">
        <f>ROUND(E128*J128,2)</f>
        <v>0</v>
      </c>
      <c r="L128" s="232">
        <v>21</v>
      </c>
      <c r="M128" s="232">
        <f>G128*(1+L128/100)</f>
        <v>0</v>
      </c>
      <c r="N128" s="222">
        <v>3.6389999999999999E-2</v>
      </c>
      <c r="O128" s="222">
        <f>ROUND(E128*N128,5)</f>
        <v>0.18195</v>
      </c>
      <c r="P128" s="222">
        <v>0</v>
      </c>
      <c r="Q128" s="222">
        <f>ROUND(E128*P128,5)</f>
        <v>0</v>
      </c>
      <c r="R128" s="222"/>
      <c r="S128" s="222"/>
      <c r="T128" s="223">
        <v>1</v>
      </c>
      <c r="U128" s="222">
        <f>ROUND(E128*T128,2)</f>
        <v>5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108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>
        <v>113</v>
      </c>
      <c r="B129" s="219" t="s">
        <v>302</v>
      </c>
      <c r="C129" s="264" t="s">
        <v>303</v>
      </c>
      <c r="D129" s="221" t="s">
        <v>145</v>
      </c>
      <c r="E129" s="228">
        <v>4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21</v>
      </c>
      <c r="M129" s="232">
        <f>G129*(1+L129/100)</f>
        <v>0</v>
      </c>
      <c r="N129" s="222">
        <v>4.2459999999999998E-2</v>
      </c>
      <c r="O129" s="222">
        <f>ROUND(E129*N129,5)</f>
        <v>0.16983999999999999</v>
      </c>
      <c r="P129" s="222">
        <v>0</v>
      </c>
      <c r="Q129" s="222">
        <f>ROUND(E129*P129,5)</f>
        <v>0</v>
      </c>
      <c r="R129" s="222"/>
      <c r="S129" s="222"/>
      <c r="T129" s="223">
        <v>1.008</v>
      </c>
      <c r="U129" s="222">
        <f>ROUND(E129*T129,2)</f>
        <v>4.03</v>
      </c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108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>
        <v>114</v>
      </c>
      <c r="B130" s="219" t="s">
        <v>304</v>
      </c>
      <c r="C130" s="264" t="s">
        <v>305</v>
      </c>
      <c r="D130" s="221" t="s">
        <v>145</v>
      </c>
      <c r="E130" s="228">
        <v>1</v>
      </c>
      <c r="F130" s="231"/>
      <c r="G130" s="232">
        <f>ROUND(E130*F130,2)</f>
        <v>0</v>
      </c>
      <c r="H130" s="231"/>
      <c r="I130" s="232">
        <f>ROUND(E130*H130,2)</f>
        <v>0</v>
      </c>
      <c r="J130" s="231"/>
      <c r="K130" s="232">
        <f>ROUND(E130*J130,2)</f>
        <v>0</v>
      </c>
      <c r="L130" s="232">
        <v>21</v>
      </c>
      <c r="M130" s="232">
        <f>G130*(1+L130/100)</f>
        <v>0</v>
      </c>
      <c r="N130" s="222">
        <v>3.024E-2</v>
      </c>
      <c r="O130" s="222">
        <f>ROUND(E130*N130,5)</f>
        <v>3.024E-2</v>
      </c>
      <c r="P130" s="222">
        <v>0</v>
      </c>
      <c r="Q130" s="222">
        <f>ROUND(E130*P130,5)</f>
        <v>0</v>
      </c>
      <c r="R130" s="222"/>
      <c r="S130" s="222"/>
      <c r="T130" s="223">
        <v>0.88</v>
      </c>
      <c r="U130" s="222">
        <f>ROUND(E130*T130,2)</f>
        <v>0.88</v>
      </c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108</v>
      </c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3">
        <v>115</v>
      </c>
      <c r="B131" s="219" t="s">
        <v>306</v>
      </c>
      <c r="C131" s="264" t="s">
        <v>307</v>
      </c>
      <c r="D131" s="221" t="s">
        <v>145</v>
      </c>
      <c r="E131" s="228">
        <v>5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22">
        <v>0</v>
      </c>
      <c r="O131" s="222">
        <f>ROUND(E131*N131,5)</f>
        <v>0</v>
      </c>
      <c r="P131" s="222">
        <v>0</v>
      </c>
      <c r="Q131" s="222">
        <f>ROUND(E131*P131,5)</f>
        <v>0</v>
      </c>
      <c r="R131" s="222"/>
      <c r="S131" s="222"/>
      <c r="T131" s="223">
        <v>0.33500000000000002</v>
      </c>
      <c r="U131" s="222">
        <f>ROUND(E131*T131,2)</f>
        <v>1.68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108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>
        <v>116</v>
      </c>
      <c r="B132" s="219" t="s">
        <v>308</v>
      </c>
      <c r="C132" s="264" t="s">
        <v>309</v>
      </c>
      <c r="D132" s="221" t="s">
        <v>145</v>
      </c>
      <c r="E132" s="228">
        <v>30</v>
      </c>
      <c r="F132" s="231"/>
      <c r="G132" s="232">
        <f>ROUND(E132*F132,2)</f>
        <v>0</v>
      </c>
      <c r="H132" s="231"/>
      <c r="I132" s="232">
        <f>ROUND(E132*H132,2)</f>
        <v>0</v>
      </c>
      <c r="J132" s="231"/>
      <c r="K132" s="232">
        <f>ROUND(E132*J132,2)</f>
        <v>0</v>
      </c>
      <c r="L132" s="232">
        <v>21</v>
      </c>
      <c r="M132" s="232">
        <f>G132*(1+L132/100)</f>
        <v>0</v>
      </c>
      <c r="N132" s="222">
        <v>0</v>
      </c>
      <c r="O132" s="222">
        <f>ROUND(E132*N132,5)</f>
        <v>0</v>
      </c>
      <c r="P132" s="222">
        <v>0</v>
      </c>
      <c r="Q132" s="222">
        <f>ROUND(E132*P132,5)</f>
        <v>0</v>
      </c>
      <c r="R132" s="222"/>
      <c r="S132" s="222"/>
      <c r="T132" s="223">
        <v>0.61699999999999999</v>
      </c>
      <c r="U132" s="222">
        <f>ROUND(E132*T132,2)</f>
        <v>18.510000000000002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108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>
        <v>117</v>
      </c>
      <c r="B133" s="219" t="s">
        <v>310</v>
      </c>
      <c r="C133" s="264" t="s">
        <v>311</v>
      </c>
      <c r="D133" s="221" t="s">
        <v>139</v>
      </c>
      <c r="E133" s="228">
        <v>0.98040000000000005</v>
      </c>
      <c r="F133" s="231"/>
      <c r="G133" s="232">
        <f>ROUND(E133*F133,2)</f>
        <v>0</v>
      </c>
      <c r="H133" s="231"/>
      <c r="I133" s="232">
        <f>ROUND(E133*H133,2)</f>
        <v>0</v>
      </c>
      <c r="J133" s="231"/>
      <c r="K133" s="232">
        <f>ROUND(E133*J133,2)</f>
        <v>0</v>
      </c>
      <c r="L133" s="232">
        <v>21</v>
      </c>
      <c r="M133" s="232">
        <f>G133*(1+L133/100)</f>
        <v>0</v>
      </c>
      <c r="N133" s="222">
        <v>0</v>
      </c>
      <c r="O133" s="222">
        <f>ROUND(E133*N133,5)</f>
        <v>0</v>
      </c>
      <c r="P133" s="222">
        <v>0</v>
      </c>
      <c r="Q133" s="222">
        <f>ROUND(E133*P133,5)</f>
        <v>0</v>
      </c>
      <c r="R133" s="222"/>
      <c r="S133" s="222"/>
      <c r="T133" s="223">
        <v>2.71</v>
      </c>
      <c r="U133" s="222">
        <f>ROUND(E133*T133,2)</f>
        <v>2.66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108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x14ac:dyDescent="0.2">
      <c r="A134" s="214" t="s">
        <v>103</v>
      </c>
      <c r="B134" s="220" t="s">
        <v>74</v>
      </c>
      <c r="C134" s="266" t="s">
        <v>75</v>
      </c>
      <c r="D134" s="225"/>
      <c r="E134" s="230"/>
      <c r="F134" s="233"/>
      <c r="G134" s="233">
        <f>SUMIF(AE135:AE147,"&lt;&gt;NOR",G135:G147)</f>
        <v>0</v>
      </c>
      <c r="H134" s="233"/>
      <c r="I134" s="233">
        <f>SUM(I135:I147)</f>
        <v>0</v>
      </c>
      <c r="J134" s="233"/>
      <c r="K134" s="233">
        <f>SUM(K135:K147)</f>
        <v>0</v>
      </c>
      <c r="L134" s="233"/>
      <c r="M134" s="233">
        <f>SUM(M135:M147)</f>
        <v>0</v>
      </c>
      <c r="N134" s="226"/>
      <c r="O134" s="226">
        <f>SUM(O135:O147)</f>
        <v>0.31566</v>
      </c>
      <c r="P134" s="226"/>
      <c r="Q134" s="226">
        <f>SUM(Q135:Q147)</f>
        <v>0</v>
      </c>
      <c r="R134" s="226"/>
      <c r="S134" s="226"/>
      <c r="T134" s="227"/>
      <c r="U134" s="226">
        <f>SUM(U135:U147)</f>
        <v>58.91</v>
      </c>
      <c r="AE134" t="s">
        <v>104</v>
      </c>
    </row>
    <row r="135" spans="1:60" ht="22.5" outlineLevel="1" x14ac:dyDescent="0.2">
      <c r="A135" s="213">
        <v>118</v>
      </c>
      <c r="B135" s="219" t="s">
        <v>312</v>
      </c>
      <c r="C135" s="264" t="s">
        <v>313</v>
      </c>
      <c r="D135" s="221" t="s">
        <v>107</v>
      </c>
      <c r="E135" s="228">
        <v>180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22">
        <v>9.8999999999999999E-4</v>
      </c>
      <c r="O135" s="222">
        <f>ROUND(E135*N135,5)</f>
        <v>0.1782</v>
      </c>
      <c r="P135" s="222">
        <v>0</v>
      </c>
      <c r="Q135" s="222">
        <f>ROUND(E135*P135,5)</f>
        <v>0</v>
      </c>
      <c r="R135" s="222"/>
      <c r="S135" s="222"/>
      <c r="T135" s="223">
        <v>0.15</v>
      </c>
      <c r="U135" s="222">
        <f>ROUND(E135*T135,2)</f>
        <v>27</v>
      </c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108</v>
      </c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13">
        <v>119</v>
      </c>
      <c r="B136" s="219" t="s">
        <v>314</v>
      </c>
      <c r="C136" s="264" t="s">
        <v>315</v>
      </c>
      <c r="D136" s="221" t="s">
        <v>107</v>
      </c>
      <c r="E136" s="228">
        <v>1</v>
      </c>
      <c r="F136" s="231"/>
      <c r="G136" s="232">
        <f>ROUND(E136*F136,2)</f>
        <v>0</v>
      </c>
      <c r="H136" s="231"/>
      <c r="I136" s="232">
        <f>ROUND(E136*H136,2)</f>
        <v>0</v>
      </c>
      <c r="J136" s="231"/>
      <c r="K136" s="232">
        <f>ROUND(E136*J136,2)</f>
        <v>0</v>
      </c>
      <c r="L136" s="232">
        <v>21</v>
      </c>
      <c r="M136" s="232">
        <f>G136*(1+L136/100)</f>
        <v>0</v>
      </c>
      <c r="N136" s="222">
        <v>2.8400000000000001E-3</v>
      </c>
      <c r="O136" s="222">
        <f>ROUND(E136*N136,5)</f>
        <v>2.8400000000000001E-3</v>
      </c>
      <c r="P136" s="222">
        <v>0</v>
      </c>
      <c r="Q136" s="222">
        <f>ROUND(E136*P136,5)</f>
        <v>0</v>
      </c>
      <c r="R136" s="222"/>
      <c r="S136" s="222"/>
      <c r="T136" s="223">
        <v>0.63</v>
      </c>
      <c r="U136" s="222">
        <f>ROUND(E136*T136,2)</f>
        <v>0.63</v>
      </c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108</v>
      </c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 x14ac:dyDescent="0.2">
      <c r="A137" s="213">
        <v>120</v>
      </c>
      <c r="B137" s="219" t="s">
        <v>316</v>
      </c>
      <c r="C137" s="264" t="s">
        <v>317</v>
      </c>
      <c r="D137" s="221" t="s">
        <v>107</v>
      </c>
      <c r="E137" s="228">
        <v>16.5</v>
      </c>
      <c r="F137" s="231"/>
      <c r="G137" s="232">
        <f>ROUND(E137*F137,2)</f>
        <v>0</v>
      </c>
      <c r="H137" s="231"/>
      <c r="I137" s="232">
        <f>ROUND(E137*H137,2)</f>
        <v>0</v>
      </c>
      <c r="J137" s="231"/>
      <c r="K137" s="232">
        <f>ROUND(E137*J137,2)</f>
        <v>0</v>
      </c>
      <c r="L137" s="232">
        <v>21</v>
      </c>
      <c r="M137" s="232">
        <f>G137*(1+L137/100)</f>
        <v>0</v>
      </c>
      <c r="N137" s="222">
        <v>1.42E-3</v>
      </c>
      <c r="O137" s="222">
        <f>ROUND(E137*N137,5)</f>
        <v>2.3429999999999999E-2</v>
      </c>
      <c r="P137" s="222">
        <v>0</v>
      </c>
      <c r="Q137" s="222">
        <f>ROUND(E137*P137,5)</f>
        <v>0</v>
      </c>
      <c r="R137" s="222"/>
      <c r="S137" s="222"/>
      <c r="T137" s="223">
        <v>0.31</v>
      </c>
      <c r="U137" s="222">
        <f>ROUND(E137*T137,2)</f>
        <v>5.12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108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13">
        <v>121</v>
      </c>
      <c r="B138" s="219" t="s">
        <v>318</v>
      </c>
      <c r="C138" s="264" t="s">
        <v>319</v>
      </c>
      <c r="D138" s="221" t="s">
        <v>107</v>
      </c>
      <c r="E138" s="228">
        <v>55.8</v>
      </c>
      <c r="F138" s="231"/>
      <c r="G138" s="232">
        <f>ROUND(E138*F138,2)</f>
        <v>0</v>
      </c>
      <c r="H138" s="231"/>
      <c r="I138" s="232">
        <f>ROUND(E138*H138,2)</f>
        <v>0</v>
      </c>
      <c r="J138" s="231"/>
      <c r="K138" s="232">
        <f>ROUND(E138*J138,2)</f>
        <v>0</v>
      </c>
      <c r="L138" s="232">
        <v>21</v>
      </c>
      <c r="M138" s="232">
        <f>G138*(1+L138/100)</f>
        <v>0</v>
      </c>
      <c r="N138" s="222">
        <v>9.5E-4</v>
      </c>
      <c r="O138" s="222">
        <f>ROUND(E138*N138,5)</f>
        <v>5.3010000000000002E-2</v>
      </c>
      <c r="P138" s="222">
        <v>0</v>
      </c>
      <c r="Q138" s="222">
        <f>ROUND(E138*P138,5)</f>
        <v>0</v>
      </c>
      <c r="R138" s="222"/>
      <c r="S138" s="222"/>
      <c r="T138" s="223">
        <v>0.19</v>
      </c>
      <c r="U138" s="222">
        <f>ROUND(E138*T138,2)</f>
        <v>10.6</v>
      </c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108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13">
        <v>122</v>
      </c>
      <c r="B139" s="219" t="s">
        <v>320</v>
      </c>
      <c r="C139" s="264" t="s">
        <v>321</v>
      </c>
      <c r="D139" s="221" t="s">
        <v>107</v>
      </c>
      <c r="E139" s="228">
        <v>2.5</v>
      </c>
      <c r="F139" s="231"/>
      <c r="G139" s="232">
        <f>ROUND(E139*F139,2)</f>
        <v>0</v>
      </c>
      <c r="H139" s="231"/>
      <c r="I139" s="232">
        <f>ROUND(E139*H139,2)</f>
        <v>0</v>
      </c>
      <c r="J139" s="231"/>
      <c r="K139" s="232">
        <f>ROUND(E139*J139,2)</f>
        <v>0</v>
      </c>
      <c r="L139" s="232">
        <v>21</v>
      </c>
      <c r="M139" s="232">
        <f>G139*(1+L139/100)</f>
        <v>0</v>
      </c>
      <c r="N139" s="222">
        <v>7.1000000000000002E-4</v>
      </c>
      <c r="O139" s="222">
        <f>ROUND(E139*N139,5)</f>
        <v>1.7799999999999999E-3</v>
      </c>
      <c r="P139" s="222">
        <v>0</v>
      </c>
      <c r="Q139" s="222">
        <f>ROUND(E139*P139,5)</f>
        <v>0</v>
      </c>
      <c r="R139" s="222"/>
      <c r="S139" s="222"/>
      <c r="T139" s="223">
        <v>0.14000000000000001</v>
      </c>
      <c r="U139" s="222">
        <f>ROUND(E139*T139,2)</f>
        <v>0.35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108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13">
        <v>123</v>
      </c>
      <c r="B140" s="219" t="s">
        <v>322</v>
      </c>
      <c r="C140" s="264" t="s">
        <v>323</v>
      </c>
      <c r="D140" s="221" t="s">
        <v>107</v>
      </c>
      <c r="E140" s="228">
        <v>70</v>
      </c>
      <c r="F140" s="231"/>
      <c r="G140" s="232">
        <f>ROUND(E140*F140,2)</f>
        <v>0</v>
      </c>
      <c r="H140" s="231"/>
      <c r="I140" s="232">
        <f>ROUND(E140*H140,2)</f>
        <v>0</v>
      </c>
      <c r="J140" s="231"/>
      <c r="K140" s="232">
        <f>ROUND(E140*J140,2)</f>
        <v>0</v>
      </c>
      <c r="L140" s="232">
        <v>21</v>
      </c>
      <c r="M140" s="232">
        <f>G140*(1+L140/100)</f>
        <v>0</v>
      </c>
      <c r="N140" s="222">
        <v>5.6999999999999998E-4</v>
      </c>
      <c r="O140" s="222">
        <f>ROUND(E140*N140,5)</f>
        <v>3.9899999999999998E-2</v>
      </c>
      <c r="P140" s="222">
        <v>0</v>
      </c>
      <c r="Q140" s="222">
        <f>ROUND(E140*P140,5)</f>
        <v>0</v>
      </c>
      <c r="R140" s="222"/>
      <c r="S140" s="222"/>
      <c r="T140" s="223">
        <v>0.1</v>
      </c>
      <c r="U140" s="222">
        <f>ROUND(E140*T140,2)</f>
        <v>7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108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13">
        <v>124</v>
      </c>
      <c r="B141" s="219" t="s">
        <v>324</v>
      </c>
      <c r="C141" s="264" t="s">
        <v>325</v>
      </c>
      <c r="D141" s="221" t="s">
        <v>107</v>
      </c>
      <c r="E141" s="228">
        <v>15.2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22">
        <v>4.8000000000000001E-4</v>
      </c>
      <c r="O141" s="222">
        <f>ROUND(E141*N141,5)</f>
        <v>7.3000000000000001E-3</v>
      </c>
      <c r="P141" s="222">
        <v>0</v>
      </c>
      <c r="Q141" s="222">
        <f>ROUND(E141*P141,5)</f>
        <v>0</v>
      </c>
      <c r="R141" s="222"/>
      <c r="S141" s="222"/>
      <c r="T141" s="223">
        <v>8.2000000000000003E-2</v>
      </c>
      <c r="U141" s="222">
        <f>ROUND(E141*T141,2)</f>
        <v>1.25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108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2.5" outlineLevel="1" x14ac:dyDescent="0.2">
      <c r="A142" s="213">
        <v>125</v>
      </c>
      <c r="B142" s="219" t="s">
        <v>324</v>
      </c>
      <c r="C142" s="264" t="s">
        <v>326</v>
      </c>
      <c r="D142" s="221" t="s">
        <v>107</v>
      </c>
      <c r="E142" s="228">
        <v>15</v>
      </c>
      <c r="F142" s="231"/>
      <c r="G142" s="232">
        <f>ROUND(E142*F142,2)</f>
        <v>0</v>
      </c>
      <c r="H142" s="231"/>
      <c r="I142" s="232">
        <f>ROUND(E142*H142,2)</f>
        <v>0</v>
      </c>
      <c r="J142" s="231"/>
      <c r="K142" s="232">
        <f>ROUND(E142*J142,2)</f>
        <v>0</v>
      </c>
      <c r="L142" s="232">
        <v>21</v>
      </c>
      <c r="M142" s="232">
        <f>G142*(1+L142/100)</f>
        <v>0</v>
      </c>
      <c r="N142" s="222">
        <v>4.8000000000000001E-4</v>
      </c>
      <c r="O142" s="222">
        <f>ROUND(E142*N142,5)</f>
        <v>7.1999999999999998E-3</v>
      </c>
      <c r="P142" s="222">
        <v>0</v>
      </c>
      <c r="Q142" s="222">
        <f>ROUND(E142*P142,5)</f>
        <v>0</v>
      </c>
      <c r="R142" s="222"/>
      <c r="S142" s="222"/>
      <c r="T142" s="223">
        <v>8.2000000000000003E-2</v>
      </c>
      <c r="U142" s="222">
        <f>ROUND(E142*T142,2)</f>
        <v>1.23</v>
      </c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108</v>
      </c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>
        <v>126</v>
      </c>
      <c r="B143" s="219" t="s">
        <v>327</v>
      </c>
      <c r="C143" s="264" t="s">
        <v>328</v>
      </c>
      <c r="D143" s="221" t="s">
        <v>115</v>
      </c>
      <c r="E143" s="228">
        <v>25</v>
      </c>
      <c r="F143" s="231"/>
      <c r="G143" s="232">
        <f>ROUND(E143*F143,2)</f>
        <v>0</v>
      </c>
      <c r="H143" s="231"/>
      <c r="I143" s="232">
        <f>ROUND(E143*H143,2)</f>
        <v>0</v>
      </c>
      <c r="J143" s="231"/>
      <c r="K143" s="232">
        <f>ROUND(E143*J143,2)</f>
        <v>0</v>
      </c>
      <c r="L143" s="232">
        <v>21</v>
      </c>
      <c r="M143" s="232">
        <f>G143*(1+L143/100)</f>
        <v>0</v>
      </c>
      <c r="N143" s="222">
        <v>8.0000000000000007E-5</v>
      </c>
      <c r="O143" s="222">
        <f>ROUND(E143*N143,5)</f>
        <v>2E-3</v>
      </c>
      <c r="P143" s="222">
        <v>0</v>
      </c>
      <c r="Q143" s="222">
        <f>ROUND(E143*P143,5)</f>
        <v>0</v>
      </c>
      <c r="R143" s="222"/>
      <c r="S143" s="222"/>
      <c r="T143" s="223">
        <v>3.4000000000000002E-2</v>
      </c>
      <c r="U143" s="222">
        <f>ROUND(E143*T143,2)</f>
        <v>0.85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108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3">
        <v>127</v>
      </c>
      <c r="B144" s="219" t="s">
        <v>329</v>
      </c>
      <c r="C144" s="264" t="s">
        <v>330</v>
      </c>
      <c r="D144" s="221" t="s">
        <v>115</v>
      </c>
      <c r="E144" s="228">
        <v>190</v>
      </c>
      <c r="F144" s="231"/>
      <c r="G144" s="232">
        <f>ROUND(E144*F144,2)</f>
        <v>0</v>
      </c>
      <c r="H144" s="231"/>
      <c r="I144" s="232">
        <f>ROUND(E144*H144,2)</f>
        <v>0</v>
      </c>
      <c r="J144" s="231"/>
      <c r="K144" s="232">
        <f>ROUND(E144*J144,2)</f>
        <v>0</v>
      </c>
      <c r="L144" s="232">
        <v>21</v>
      </c>
      <c r="M144" s="232">
        <f>G144*(1+L144/100)</f>
        <v>0</v>
      </c>
      <c r="N144" s="222">
        <v>0</v>
      </c>
      <c r="O144" s="222">
        <f>ROUND(E144*N144,5)</f>
        <v>0</v>
      </c>
      <c r="P144" s="222">
        <v>0</v>
      </c>
      <c r="Q144" s="222">
        <f>ROUND(E144*P144,5)</f>
        <v>0</v>
      </c>
      <c r="R144" s="222"/>
      <c r="S144" s="222"/>
      <c r="T144" s="223">
        <v>0</v>
      </c>
      <c r="U144" s="222">
        <f>ROUND(E144*T144,2)</f>
        <v>0</v>
      </c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116</v>
      </c>
      <c r="AF144" s="212"/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2.5" outlineLevel="1" x14ac:dyDescent="0.2">
      <c r="A145" s="213">
        <v>128</v>
      </c>
      <c r="B145" s="219" t="s">
        <v>331</v>
      </c>
      <c r="C145" s="264" t="s">
        <v>332</v>
      </c>
      <c r="D145" s="221" t="s">
        <v>145</v>
      </c>
      <c r="E145" s="228">
        <v>2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22">
        <v>0</v>
      </c>
      <c r="O145" s="222">
        <f>ROUND(E145*N145,5)</f>
        <v>0</v>
      </c>
      <c r="P145" s="222">
        <v>0</v>
      </c>
      <c r="Q145" s="222">
        <f>ROUND(E145*P145,5)</f>
        <v>0</v>
      </c>
      <c r="R145" s="222"/>
      <c r="S145" s="222"/>
      <c r="T145" s="223">
        <v>1.1519999999999999</v>
      </c>
      <c r="U145" s="222">
        <f>ROUND(E145*T145,2)</f>
        <v>2.2999999999999998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108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>
        <v>129</v>
      </c>
      <c r="B146" s="219" t="s">
        <v>333</v>
      </c>
      <c r="C146" s="264" t="s">
        <v>334</v>
      </c>
      <c r="D146" s="221" t="s">
        <v>145</v>
      </c>
      <c r="E146" s="228">
        <v>20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22">
        <v>0</v>
      </c>
      <c r="O146" s="222">
        <f>ROUND(E146*N146,5)</f>
        <v>0</v>
      </c>
      <c r="P146" s="222">
        <v>0</v>
      </c>
      <c r="Q146" s="222">
        <f>ROUND(E146*P146,5)</f>
        <v>0</v>
      </c>
      <c r="R146" s="222"/>
      <c r="S146" s="222"/>
      <c r="T146" s="223">
        <v>7.0000000000000007E-2</v>
      </c>
      <c r="U146" s="222">
        <f>ROUND(E146*T146,2)</f>
        <v>1.4</v>
      </c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108</v>
      </c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42">
        <v>130</v>
      </c>
      <c r="B147" s="243" t="s">
        <v>335</v>
      </c>
      <c r="C147" s="267" t="s">
        <v>336</v>
      </c>
      <c r="D147" s="244" t="s">
        <v>139</v>
      </c>
      <c r="E147" s="245">
        <v>0.31569999999999998</v>
      </c>
      <c r="F147" s="246"/>
      <c r="G147" s="247">
        <f>ROUND(E147*F147,2)</f>
        <v>0</v>
      </c>
      <c r="H147" s="246"/>
      <c r="I147" s="247">
        <f>ROUND(E147*H147,2)</f>
        <v>0</v>
      </c>
      <c r="J147" s="246"/>
      <c r="K147" s="247">
        <f>ROUND(E147*J147,2)</f>
        <v>0</v>
      </c>
      <c r="L147" s="247">
        <v>21</v>
      </c>
      <c r="M147" s="247">
        <f>G147*(1+L147/100)</f>
        <v>0</v>
      </c>
      <c r="N147" s="248">
        <v>0</v>
      </c>
      <c r="O147" s="248">
        <f>ROUND(E147*N147,5)</f>
        <v>0</v>
      </c>
      <c r="P147" s="248">
        <v>0</v>
      </c>
      <c r="Q147" s="248">
        <f>ROUND(E147*P147,5)</f>
        <v>0</v>
      </c>
      <c r="R147" s="248"/>
      <c r="S147" s="248"/>
      <c r="T147" s="249">
        <v>3.74</v>
      </c>
      <c r="U147" s="248">
        <f>ROUND(E147*T147,2)</f>
        <v>1.18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108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">
      <c r="A148" s="6"/>
      <c r="B148" s="7" t="s">
        <v>337</v>
      </c>
      <c r="C148" s="268" t="s">
        <v>337</v>
      </c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AC148">
        <v>15</v>
      </c>
      <c r="AD148">
        <v>21</v>
      </c>
    </row>
    <row r="149" spans="1:60" x14ac:dyDescent="0.2">
      <c r="A149" s="250"/>
      <c r="B149" s="251">
        <v>26</v>
      </c>
      <c r="C149" s="269" t="s">
        <v>337</v>
      </c>
      <c r="D149" s="252"/>
      <c r="E149" s="252"/>
      <c r="F149" s="252"/>
      <c r="G149" s="263">
        <f>G8+G25+G34+G49+G59+G117+G134</f>
        <v>0</v>
      </c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AC149">
        <f>SUMIF(L7:L147,AC148,G7:G147)</f>
        <v>0</v>
      </c>
      <c r="AD149">
        <f>SUMIF(L7:L147,AD148,G7:G147)</f>
        <v>0</v>
      </c>
      <c r="AE149" t="s">
        <v>338</v>
      </c>
    </row>
    <row r="150" spans="1:60" x14ac:dyDescent="0.2">
      <c r="A150" s="6"/>
      <c r="B150" s="7" t="s">
        <v>337</v>
      </c>
      <c r="C150" s="268" t="s">
        <v>337</v>
      </c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60" x14ac:dyDescent="0.2">
      <c r="A151" s="6"/>
      <c r="B151" s="7" t="s">
        <v>337</v>
      </c>
      <c r="C151" s="268" t="s">
        <v>337</v>
      </c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60" x14ac:dyDescent="0.2">
      <c r="A152" s="253">
        <v>33</v>
      </c>
      <c r="B152" s="253"/>
      <c r="C152" s="270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60" x14ac:dyDescent="0.2">
      <c r="A153" s="254"/>
      <c r="B153" s="255"/>
      <c r="C153" s="271"/>
      <c r="D153" s="255"/>
      <c r="E153" s="255"/>
      <c r="F153" s="255"/>
      <c r="G153" s="25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AE153" t="s">
        <v>339</v>
      </c>
    </row>
    <row r="154" spans="1:60" x14ac:dyDescent="0.2">
      <c r="A154" s="257"/>
      <c r="B154" s="258"/>
      <c r="C154" s="272"/>
      <c r="D154" s="258"/>
      <c r="E154" s="258"/>
      <c r="F154" s="258"/>
      <c r="G154" s="259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60" x14ac:dyDescent="0.2">
      <c r="A155" s="257"/>
      <c r="B155" s="258"/>
      <c r="C155" s="272"/>
      <c r="D155" s="258"/>
      <c r="E155" s="258"/>
      <c r="F155" s="258"/>
      <c r="G155" s="259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60" x14ac:dyDescent="0.2">
      <c r="A156" s="257"/>
      <c r="B156" s="258"/>
      <c r="C156" s="272"/>
      <c r="D156" s="258"/>
      <c r="E156" s="258"/>
      <c r="F156" s="258"/>
      <c r="G156" s="259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260"/>
      <c r="B157" s="261"/>
      <c r="C157" s="273"/>
      <c r="D157" s="261"/>
      <c r="E157" s="261"/>
      <c r="F157" s="261"/>
      <c r="G157" s="262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A158" s="6"/>
      <c r="B158" s="7" t="s">
        <v>337</v>
      </c>
      <c r="C158" s="268" t="s">
        <v>337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C159" s="274"/>
      <c r="AE159" t="s">
        <v>340</v>
      </c>
    </row>
  </sheetData>
  <mergeCells count="6">
    <mergeCell ref="A1:G1"/>
    <mergeCell ref="C2:G2"/>
    <mergeCell ref="C3:G3"/>
    <mergeCell ref="C4:G4"/>
    <mergeCell ref="A152:C152"/>
    <mergeCell ref="A153:G157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Beneš</dc:creator>
  <cp:lastModifiedBy>Petr Beneš</cp:lastModifiedBy>
  <cp:lastPrinted>2014-02-28T09:52:57Z</cp:lastPrinted>
  <dcterms:created xsi:type="dcterms:W3CDTF">2009-04-08T07:15:50Z</dcterms:created>
  <dcterms:modified xsi:type="dcterms:W3CDTF">2019-06-11T08:15:48Z</dcterms:modified>
</cp:coreProperties>
</file>